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"/>
    </mc:Choice>
  </mc:AlternateContent>
  <bookViews>
    <workbookView xWindow="0" yWindow="0" windowWidth="23040" windowHeight="9384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definedNames>
    <definedName name="_xlnm._FilterDatabase" localSheetId="0" hidden="1">'CDN-2nam'!$A$1:$I$75</definedName>
  </definedNames>
  <calcPr calcId="152511"/>
</workbook>
</file>

<file path=xl/calcChain.xml><?xml version="1.0" encoding="utf-8"?>
<calcChain xmlns="http://schemas.openxmlformats.org/spreadsheetml/2006/main">
  <c r="F62" i="6" l="1"/>
  <c r="F63" i="6"/>
  <c r="F64" i="6"/>
  <c r="F61" i="6"/>
  <c r="F48" i="6"/>
  <c r="F49" i="6"/>
  <c r="F50" i="6"/>
  <c r="F51" i="6"/>
  <c r="F52" i="6"/>
  <c r="F53" i="6"/>
  <c r="F54" i="6"/>
  <c r="F55" i="6"/>
  <c r="F56" i="6"/>
  <c r="F57" i="6"/>
  <c r="F47" i="6"/>
  <c r="F38" i="6"/>
  <c r="F39" i="6"/>
  <c r="F40" i="6"/>
  <c r="F41" i="6"/>
  <c r="F42" i="6"/>
  <c r="F43" i="6"/>
  <c r="F44" i="6"/>
  <c r="F45" i="6"/>
  <c r="F37" i="6"/>
  <c r="G37" i="6"/>
  <c r="F44" i="5"/>
  <c r="F45" i="5"/>
  <c r="F46" i="5"/>
  <c r="F47" i="5"/>
  <c r="F48" i="5"/>
  <c r="F49" i="5"/>
  <c r="F50" i="5"/>
  <c r="F43" i="5"/>
  <c r="F30" i="5"/>
  <c r="F31" i="5"/>
  <c r="F32" i="5"/>
  <c r="F33" i="5"/>
  <c r="F34" i="5"/>
  <c r="F35" i="5"/>
  <c r="F36" i="5"/>
  <c r="F37" i="5"/>
  <c r="F38" i="5"/>
  <c r="F39" i="5"/>
  <c r="F29" i="5"/>
  <c r="F20" i="5"/>
  <c r="F21" i="5"/>
  <c r="F22" i="5"/>
  <c r="F23" i="5"/>
  <c r="F24" i="5"/>
  <c r="F25" i="5"/>
  <c r="F26" i="5"/>
  <c r="F27" i="5"/>
  <c r="F19" i="5"/>
  <c r="G19" i="5"/>
  <c r="F42" i="4"/>
  <c r="F41" i="4"/>
  <c r="F40" i="4"/>
  <c r="F39" i="4"/>
  <c r="F27" i="4"/>
  <c r="F28" i="4"/>
  <c r="F29" i="4"/>
  <c r="F30" i="4"/>
  <c r="F31" i="4"/>
  <c r="F32" i="4"/>
  <c r="F33" i="4"/>
  <c r="F34" i="4"/>
  <c r="F35" i="4"/>
  <c r="F26" i="4"/>
  <c r="F20" i="4"/>
  <c r="F21" i="4"/>
  <c r="F22" i="4"/>
  <c r="F23" i="4"/>
  <c r="F24" i="4"/>
  <c r="F19" i="4"/>
  <c r="G19" i="4"/>
  <c r="F70" i="1"/>
  <c r="F69" i="1"/>
  <c r="F68" i="1"/>
  <c r="F67" i="1"/>
  <c r="F64" i="1"/>
  <c r="F65" i="1"/>
  <c r="F66" i="1"/>
  <c r="F63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40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9" i="1"/>
  <c r="G19" i="1"/>
  <c r="F38" i="4" l="1"/>
  <c r="G60" i="1"/>
  <c r="G59" i="1"/>
  <c r="G36" i="4"/>
  <c r="G58" i="6"/>
  <c r="G40" i="5"/>
  <c r="E8" i="6"/>
  <c r="F8" i="6"/>
  <c r="G8" i="6"/>
  <c r="H8" i="6"/>
  <c r="G42" i="4" l="1"/>
  <c r="G41" i="4"/>
  <c r="G40" i="4"/>
  <c r="G39" i="4"/>
  <c r="G27" i="4"/>
  <c r="G28" i="4"/>
  <c r="G29" i="4"/>
  <c r="G30" i="4"/>
  <c r="G31" i="4"/>
  <c r="G32" i="4"/>
  <c r="G33" i="4"/>
  <c r="G34" i="4"/>
  <c r="G35" i="4"/>
  <c r="G26" i="4"/>
  <c r="G20" i="4"/>
  <c r="G21" i="4"/>
  <c r="G22" i="4"/>
  <c r="G23" i="4"/>
  <c r="G24" i="4"/>
  <c r="G44" i="5"/>
  <c r="G45" i="5"/>
  <c r="G46" i="5"/>
  <c r="G47" i="5"/>
  <c r="G48" i="5"/>
  <c r="G49" i="5"/>
  <c r="G50" i="5"/>
  <c r="G43" i="5"/>
  <c r="G30" i="5"/>
  <c r="G31" i="5"/>
  <c r="G32" i="5"/>
  <c r="G33" i="5"/>
  <c r="G34" i="5"/>
  <c r="G35" i="5"/>
  <c r="G36" i="5"/>
  <c r="G37" i="5"/>
  <c r="G38" i="5"/>
  <c r="G39" i="5"/>
  <c r="G20" i="5"/>
  <c r="G21" i="5"/>
  <c r="G22" i="5"/>
  <c r="G23" i="5"/>
  <c r="G24" i="5"/>
  <c r="G25" i="5"/>
  <c r="G26" i="5"/>
  <c r="G27" i="5"/>
  <c r="G64" i="6"/>
  <c r="G63" i="6"/>
  <c r="G62" i="6"/>
  <c r="G61" i="6"/>
  <c r="G48" i="6"/>
  <c r="G49" i="6"/>
  <c r="G50" i="6"/>
  <c r="G51" i="6"/>
  <c r="G52" i="6"/>
  <c r="G53" i="6"/>
  <c r="G54" i="6"/>
  <c r="G55" i="6"/>
  <c r="G56" i="6"/>
  <c r="G57" i="6"/>
  <c r="G47" i="6"/>
  <c r="G38" i="6"/>
  <c r="G39" i="6"/>
  <c r="G40" i="6"/>
  <c r="G41" i="6"/>
  <c r="G42" i="6"/>
  <c r="G43" i="6"/>
  <c r="G44" i="6"/>
  <c r="G45" i="6"/>
  <c r="G29" i="5"/>
  <c r="G70" i="1"/>
  <c r="G69" i="1"/>
  <c r="G68" i="1"/>
  <c r="G67" i="1"/>
  <c r="G66" i="1"/>
  <c r="G65" i="1"/>
  <c r="G64" i="1"/>
  <c r="G63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D45" i="6" l="1"/>
  <c r="D44" i="6"/>
  <c r="D43" i="6"/>
  <c r="D42" i="6"/>
  <c r="D41" i="6"/>
  <c r="D40" i="6"/>
  <c r="D39" i="6"/>
  <c r="D38" i="6"/>
  <c r="D37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64" i="6"/>
  <c r="D63" i="6"/>
  <c r="D62" i="6"/>
  <c r="D61" i="6"/>
  <c r="D50" i="5"/>
  <c r="D49" i="5"/>
  <c r="D48" i="5"/>
  <c r="D47" i="5"/>
  <c r="D46" i="5"/>
  <c r="D45" i="5"/>
  <c r="D44" i="5"/>
  <c r="D43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7" i="5"/>
  <c r="D26" i="5"/>
  <c r="D25" i="5"/>
  <c r="D24" i="5"/>
  <c r="D23" i="5"/>
  <c r="D22" i="5"/>
  <c r="D21" i="5"/>
  <c r="D20" i="5"/>
  <c r="D19" i="5"/>
  <c r="D42" i="4"/>
  <c r="D41" i="4"/>
  <c r="D40" i="4"/>
  <c r="D39" i="4"/>
  <c r="D37" i="4"/>
  <c r="D36" i="4"/>
  <c r="D35" i="4"/>
  <c r="D34" i="4"/>
  <c r="D33" i="4"/>
  <c r="D32" i="4"/>
  <c r="D31" i="4"/>
  <c r="D30" i="4"/>
  <c r="D29" i="4"/>
  <c r="D28" i="4"/>
  <c r="D27" i="4"/>
  <c r="D26" i="4"/>
  <c r="D24" i="4"/>
  <c r="D23" i="4"/>
  <c r="D22" i="4"/>
  <c r="D21" i="4"/>
  <c r="D20" i="4"/>
  <c r="D19" i="4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60" i="6"/>
  <c r="G60" i="6"/>
  <c r="F60" i="6"/>
  <c r="E60" i="6"/>
  <c r="H46" i="6"/>
  <c r="G46" i="6"/>
  <c r="F46" i="6"/>
  <c r="E46" i="6"/>
  <c r="I38" i="6"/>
  <c r="I37" i="6"/>
  <c r="H36" i="6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I46" i="5"/>
  <c r="H42" i="5"/>
  <c r="G42" i="5"/>
  <c r="F42" i="5"/>
  <c r="E42" i="5"/>
  <c r="H28" i="5"/>
  <c r="G28" i="5"/>
  <c r="F28" i="5"/>
  <c r="E28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8" i="4"/>
  <c r="G38" i="4"/>
  <c r="E38" i="4"/>
  <c r="H25" i="4"/>
  <c r="G25" i="4"/>
  <c r="F25" i="4"/>
  <c r="E25" i="4"/>
  <c r="I20" i="4"/>
  <c r="I19" i="4"/>
  <c r="H18" i="4"/>
  <c r="G18" i="4"/>
  <c r="F18" i="4"/>
  <c r="E18" i="4"/>
  <c r="D15" i="4"/>
  <c r="D14" i="4"/>
  <c r="D13" i="4"/>
  <c r="D12" i="4"/>
  <c r="D11" i="4"/>
  <c r="D10" i="4"/>
  <c r="D9" i="4"/>
  <c r="H8" i="4"/>
  <c r="G8" i="4"/>
  <c r="F8" i="4"/>
  <c r="E8" i="4"/>
  <c r="E62" i="1"/>
  <c r="F62" i="1"/>
  <c r="G62" i="1"/>
  <c r="H62" i="1"/>
  <c r="E39" i="1"/>
  <c r="E73" i="1" s="1"/>
  <c r="F39" i="1"/>
  <c r="G39" i="1"/>
  <c r="H39" i="1"/>
  <c r="E18" i="1"/>
  <c r="F18" i="1"/>
  <c r="G18" i="1"/>
  <c r="H18" i="1"/>
  <c r="I66" i="1"/>
  <c r="D10" i="1"/>
  <c r="D11" i="1"/>
  <c r="D12" i="1"/>
  <c r="D13" i="1"/>
  <c r="D14" i="1"/>
  <c r="D15" i="1"/>
  <c r="D9" i="1"/>
  <c r="E45" i="4" l="1"/>
  <c r="E46" i="4" s="1"/>
  <c r="H17" i="4"/>
  <c r="H45" i="4"/>
  <c r="E43" i="4"/>
  <c r="E67" i="6"/>
  <c r="D60" i="6"/>
  <c r="C60" i="6" s="1"/>
  <c r="H35" i="6"/>
  <c r="H67" i="6"/>
  <c r="H51" i="5"/>
  <c r="D18" i="5"/>
  <c r="D28" i="5"/>
  <c r="C28" i="5" s="1"/>
  <c r="D25" i="4"/>
  <c r="C25" i="4" s="1"/>
  <c r="F35" i="6"/>
  <c r="F67" i="6"/>
  <c r="E53" i="5"/>
  <c r="E54" i="5" s="1"/>
  <c r="H17" i="5"/>
  <c r="H53" i="5"/>
  <c r="F17" i="5"/>
  <c r="F53" i="5"/>
  <c r="F51" i="5"/>
  <c r="F43" i="4"/>
  <c r="F45" i="4"/>
  <c r="F17" i="4"/>
  <c r="H17" i="1"/>
  <c r="H73" i="1"/>
  <c r="D62" i="1"/>
  <c r="C62" i="1" s="1"/>
  <c r="F17" i="1"/>
  <c r="K17" i="1" s="1"/>
  <c r="F73" i="1"/>
  <c r="E74" i="1"/>
  <c r="E17" i="1"/>
  <c r="E17" i="4"/>
  <c r="E51" i="5"/>
  <c r="E17" i="5"/>
  <c r="E68" i="6"/>
  <c r="G53" i="5"/>
  <c r="G54" i="5" s="1"/>
  <c r="G35" i="6"/>
  <c r="G67" i="6"/>
  <c r="G68" i="6" s="1"/>
  <c r="G51" i="5"/>
  <c r="G17" i="4"/>
  <c r="G45" i="4"/>
  <c r="F46" i="4" s="1"/>
  <c r="G17" i="1"/>
  <c r="G73" i="1"/>
  <c r="G74" i="1" s="1"/>
  <c r="C18" i="5"/>
  <c r="E35" i="6"/>
  <c r="E65" i="6"/>
  <c r="D46" i="6"/>
  <c r="F65" i="6"/>
  <c r="D39" i="1"/>
  <c r="C39" i="1" s="1"/>
  <c r="D42" i="5"/>
  <c r="C42" i="5" s="1"/>
  <c r="G65" i="6"/>
  <c r="G17" i="5"/>
  <c r="H65" i="6"/>
  <c r="G43" i="4"/>
  <c r="H43" i="4"/>
  <c r="D38" i="4"/>
  <c r="C38" i="4" s="1"/>
  <c r="D18" i="4"/>
  <c r="D8" i="6"/>
  <c r="C8" i="6" s="1"/>
  <c r="D26" i="6"/>
  <c r="C26" i="6" s="1"/>
  <c r="D36" i="6"/>
  <c r="D8" i="5"/>
  <c r="C8" i="5" s="1"/>
  <c r="D51" i="5"/>
  <c r="D8" i="4"/>
  <c r="C8" i="4" s="1"/>
  <c r="D18" i="1"/>
  <c r="D8" i="1"/>
  <c r="I20" i="1"/>
  <c r="D45" i="4" l="1"/>
  <c r="C46" i="6"/>
  <c r="D67" i="6"/>
  <c r="C51" i="5"/>
  <c r="C53" i="5"/>
  <c r="D53" i="5"/>
  <c r="F54" i="5"/>
  <c r="L17" i="1"/>
  <c r="D17" i="1"/>
  <c r="D73" i="1"/>
  <c r="F74" i="1"/>
  <c r="G46" i="4"/>
  <c r="F68" i="6"/>
  <c r="C18" i="4"/>
  <c r="C43" i="4" s="1"/>
  <c r="D17" i="4"/>
  <c r="C36" i="6"/>
  <c r="D35" i="6"/>
  <c r="D17" i="5"/>
  <c r="C17" i="5"/>
  <c r="D43" i="4"/>
  <c r="D65" i="6"/>
  <c r="C8" i="1"/>
  <c r="D71" i="1"/>
  <c r="C18" i="1"/>
  <c r="C67" i="6" l="1"/>
  <c r="C65" i="6"/>
  <c r="C35" i="6"/>
  <c r="C17" i="4"/>
  <c r="C45" i="4"/>
  <c r="C17" i="1"/>
  <c r="C73" i="1"/>
  <c r="C71" i="1"/>
  <c r="I19" i="1"/>
  <c r="E8" i="1"/>
  <c r="E71" i="1" s="1"/>
  <c r="F8" i="1"/>
  <c r="F71" i="1" s="1"/>
  <c r="G8" i="1"/>
  <c r="G71" i="1" s="1"/>
  <c r="H8" i="1"/>
  <c r="H71" i="1" s="1"/>
</calcChain>
</file>

<file path=xl/sharedStrings.xml><?xml version="1.0" encoding="utf-8"?>
<sst xmlns="http://schemas.openxmlformats.org/spreadsheetml/2006/main" count="275" uniqueCount="99">
  <si>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</si>
  <si>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</si>
  <si>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</si>
  <si>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</si>
  <si>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</si>
  <si>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</si>
  <si>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</si>
  <si>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</si>
  <si>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</si>
  <si>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</si>
  <si>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</si>
  <si>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</si>
  <si>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</si>
  <si>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</si>
  <si>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</si>
  <si>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</si>
  <si>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</si>
  <si>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</si>
  <si>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</si>
  <si>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</si>
  <si>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</si>
  <si>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</si>
  <si>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</si>
  <si>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</si>
  <si>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</si>
  <si>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</si>
  <si>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</si>
  <si>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</si>
  <si>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</si>
  <si>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</si>
  <si>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</si>
  <si>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</si>
  <si>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</si>
  <si>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</si>
  <si>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</si>
  <si>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</si>
  <si>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</si>
  <si>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</si>
  <si>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</si>
  <si>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</si>
  <si>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</si>
  <si>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</si>
  <si>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</si>
  <si>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</si>
  <si>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</si>
  <si>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</si>
  <si>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</si>
  <si>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</si>
  <si>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</si>
  <si>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</si>
  <si>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</si>
  <si>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</si>
  <si>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</si>
  <si>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</si>
  <si>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</si>
  <si>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</si>
  <si>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</si>
  <si>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</si>
  <si>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</si>
  <si>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</si>
  <si>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</si>
  <si>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</si>
  <si>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</si>
  <si>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</si>
  <si>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</si>
  <si>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</si>
  <si>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</si>
  <si>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</si>
  <si>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</si>
  <si>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Mạch điện</t>
  </si>
  <si>
    <t>TT. Đo lường</t>
  </si>
  <si>
    <t>Kỹ thuật số</t>
  </si>
  <si>
    <t>TT. Kỹ thuật số</t>
  </si>
  <si>
    <t>Điện tử cơ bản</t>
  </si>
  <si>
    <t>TT. Điện tử cơ bản</t>
  </si>
  <si>
    <t>An toàn lao động</t>
  </si>
  <si>
    <t>TT. Điện cơ bản</t>
  </si>
  <si>
    <t>TT.Vẽ Điện Điện tử</t>
  </si>
  <si>
    <t>Điện kỹ thuật</t>
  </si>
  <si>
    <t>Kỹ thuật Điện tử</t>
  </si>
  <si>
    <t>Nhập môn Cơ điện tử</t>
  </si>
  <si>
    <t>Vi xử lý</t>
  </si>
  <si>
    <t>TT. Vi xử lý</t>
  </si>
  <si>
    <t>TT. PLC</t>
  </si>
  <si>
    <t>Kỹ thuật cảm biến</t>
  </si>
  <si>
    <t>Truyền động điện</t>
  </si>
  <si>
    <t>Điều khiển tự động</t>
  </si>
  <si>
    <t>Kỹ thuật gia công cơ khí</t>
  </si>
  <si>
    <t>TT. Gia công trên máy CNC</t>
  </si>
  <si>
    <t>Kỹ thuật nguội cơ bản</t>
  </si>
  <si>
    <t>TT. Lắp đặt, vận hành hệ thống cơ điện tử</t>
  </si>
  <si>
    <t>Điện tử công suất</t>
  </si>
  <si>
    <t>Điều khiển thủy lực và khí nén</t>
  </si>
  <si>
    <t>TT. Điều khiển thủy lực và khí nén</t>
  </si>
  <si>
    <t>Nguyên lý chi tiết máy</t>
  </si>
  <si>
    <t>TT. Điều khiển hệ thống cơ điện tử</t>
  </si>
  <si>
    <t>Giám sát hệ thống cơ điện tử</t>
  </si>
  <si>
    <t>Kỹ thuật Robot</t>
  </si>
  <si>
    <t>Điều khiển quá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</si>
</sst>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Arial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Arial"/>
      <family val="2"/>
      <scheme val="minor"/>
    </font>
    <font>
      <b/>
      <i/>
      <sz val="10"/>
      <name val="Times New Roman"/>
      <family val="1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5"/>
  <sheetViews>
    <sheetView tabSelected="1" zoomScale="85" zoomScaleNormal="85" workbookViewId="0">
      <pane xSplit="1" ySplit="6" topLeftCell="B68" activePane="bottomRight" state="frozen"/>
      <selection pane="topRight" activeCell="B1" sqref="B1"/>
      <selection pane="bottomLeft" activeCell="A7" sqref="A7"/>
      <selection pane="bottomRight" activeCell="B55" sqref="B5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12" ht="25.5" customHeight="1" thickBot="1" x14ac:dyDescent="0.3">
      <c r="A17" s="2"/>
      <c r="B17" s="25" t="s">
        <v>26</v>
      </c>
      <c r="C17" s="3">
        <f t="shared" ref="C17:H17" si="2">SUM(C18,C39,C62)</f>
        <v>65</v>
      </c>
      <c r="D17" s="3">
        <f t="shared" si="2"/>
        <v>65</v>
      </c>
      <c r="E17" s="3">
        <f t="shared" si="2"/>
        <v>90</v>
      </c>
      <c r="F17" s="3">
        <f t="shared" si="2"/>
        <v>525</v>
      </c>
      <c r="G17" s="3">
        <f t="shared" si="2"/>
        <v>750</v>
      </c>
      <c r="H17" s="3">
        <f t="shared" si="2"/>
        <v>0</v>
      </c>
      <c r="I17" s="3"/>
      <c r="K17">
        <f>F17*15</f>
        <v>7875</v>
      </c>
      <c r="L17">
        <f>G17+K17</f>
        <v>8625</v>
      </c>
    </row>
    <row r="18" spans="1:12" ht="36.6" thickBot="1" x14ac:dyDescent="0.3">
      <c r="A18" s="8" t="s">
        <v>8</v>
      </c>
      <c r="B18" s="4" t="s">
        <v>28</v>
      </c>
      <c r="C18" s="3">
        <f>D18</f>
        <v>17</v>
      </c>
      <c r="D18" s="3">
        <f t="shared" ref="D18:H18" si="3">SUM(D19:D38)</f>
        <v>17</v>
      </c>
      <c r="E18" s="3">
        <f t="shared" si="3"/>
        <v>0</v>
      </c>
      <c r="F18" s="3">
        <f t="shared" si="3"/>
        <v>135</v>
      </c>
      <c r="G18" s="3">
        <f t="shared" si="3"/>
        <v>240</v>
      </c>
      <c r="H18" s="3">
        <f t="shared" si="3"/>
        <v>0</v>
      </c>
      <c r="I18" s="3"/>
    </row>
    <row r="19" spans="1:12" ht="18.600000000000001" thickBot="1" x14ac:dyDescent="0.3">
      <c r="A19" s="8"/>
      <c r="B19" s="4" t="s">
        <v>69</v>
      </c>
      <c r="C19" s="6">
        <v>3</v>
      </c>
      <c r="D19" s="18">
        <f t="shared" ref="D19:D38" si="4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12" ht="18.600000000000001" thickBot="1" x14ac:dyDescent="0.3">
      <c r="A20" s="8"/>
      <c r="B20" s="4" t="s">
        <v>70</v>
      </c>
      <c r="C20" s="6">
        <v>2</v>
      </c>
      <c r="D20" s="18">
        <f t="shared" si="4"/>
        <v>2</v>
      </c>
      <c r="E20" s="6"/>
      <c r="F20" s="26" t="str">
        <f t="shared" ref="F20:F70" si="5">IF($B20=0,"",IF(LEFT($B20,2)="TT","",$C20*15))</f>
        <v/>
      </c>
      <c r="G20" s="26">
        <f t="shared" ref="G20:G58" si="6">IF(B20=0,"",IF(LEFT(B20,2)="TT",C20*30,""))</f>
        <v>60</v>
      </c>
      <c r="H20" s="6"/>
      <c r="I20" s="6">
        <f t="shared" ref="I20" si="7">C20-E20</f>
        <v>2</v>
      </c>
    </row>
    <row r="21" spans="1:12" ht="18.600000000000001" thickBot="1" x14ac:dyDescent="0.3">
      <c r="A21" s="8"/>
      <c r="B21" s="4" t="s">
        <v>71</v>
      </c>
      <c r="C21" s="6">
        <v>2</v>
      </c>
      <c r="D21" s="18">
        <f t="shared" si="4"/>
        <v>2</v>
      </c>
      <c r="E21" s="6"/>
      <c r="F21" s="26">
        <f t="shared" si="5"/>
        <v>30</v>
      </c>
      <c r="G21" s="26" t="str">
        <f t="shared" si="6"/>
        <v/>
      </c>
      <c r="H21" s="6"/>
      <c r="I21" s="6"/>
    </row>
    <row r="22" spans="1:12" ht="18.600000000000001" thickBot="1" x14ac:dyDescent="0.3">
      <c r="A22" s="8"/>
      <c r="B22" s="4" t="s">
        <v>72</v>
      </c>
      <c r="C22" s="6">
        <v>2</v>
      </c>
      <c r="D22" s="18">
        <f t="shared" si="4"/>
        <v>2</v>
      </c>
      <c r="E22" s="6"/>
      <c r="F22" s="26" t="str">
        <f t="shared" si="5"/>
        <v/>
      </c>
      <c r="G22" s="26">
        <f t="shared" si="6"/>
        <v>60</v>
      </c>
      <c r="H22" s="6"/>
      <c r="I22" s="6"/>
    </row>
    <row r="23" spans="1:12" ht="18.600000000000001" thickBot="1" x14ac:dyDescent="0.3">
      <c r="A23" s="8"/>
      <c r="B23" s="4" t="s">
        <v>73</v>
      </c>
      <c r="C23" s="6">
        <v>2</v>
      </c>
      <c r="D23" s="18">
        <f t="shared" si="4"/>
        <v>2</v>
      </c>
      <c r="E23" s="6"/>
      <c r="F23" s="26">
        <f t="shared" si="5"/>
        <v>30</v>
      </c>
      <c r="G23" s="26" t="str">
        <f t="shared" si="6"/>
        <v/>
      </c>
      <c r="H23" s="6"/>
      <c r="I23" s="6"/>
    </row>
    <row r="24" spans="1:12" ht="18.600000000000001" thickBot="1" x14ac:dyDescent="0.3">
      <c r="A24" s="8"/>
      <c r="B24" s="4" t="s">
        <v>74</v>
      </c>
      <c r="C24" s="6">
        <v>2</v>
      </c>
      <c r="D24" s="18">
        <f t="shared" si="4"/>
        <v>2</v>
      </c>
      <c r="E24" s="6"/>
      <c r="F24" s="26" t="str">
        <f t="shared" si="5"/>
        <v/>
      </c>
      <c r="G24" s="26">
        <f t="shared" si="6"/>
        <v>60</v>
      </c>
      <c r="H24" s="6"/>
      <c r="I24" s="6"/>
    </row>
    <row r="25" spans="1:12" ht="18.600000000000001" thickBot="1" x14ac:dyDescent="0.3">
      <c r="A25" s="8"/>
      <c r="B25" s="4" t="s">
        <v>75</v>
      </c>
      <c r="C25" s="6">
        <v>2</v>
      </c>
      <c r="D25" s="18">
        <f t="shared" si="4"/>
        <v>2</v>
      </c>
      <c r="E25" s="6"/>
      <c r="F25" s="26">
        <f t="shared" si="5"/>
        <v>30</v>
      </c>
      <c r="G25" s="26" t="str">
        <f t="shared" si="6"/>
        <v/>
      </c>
      <c r="H25" s="6"/>
      <c r="I25" s="6"/>
    </row>
    <row r="26" spans="1:12" ht="18.600000000000001" thickBot="1" x14ac:dyDescent="0.3">
      <c r="A26" s="8"/>
      <c r="B26" s="4" t="s">
        <v>76</v>
      </c>
      <c r="C26" s="6">
        <v>2</v>
      </c>
      <c r="D26" s="18">
        <f t="shared" si="4"/>
        <v>2</v>
      </c>
      <c r="E26" s="6"/>
      <c r="F26" s="26" t="str">
        <f t="shared" si="5"/>
        <v/>
      </c>
      <c r="G26" s="26">
        <f t="shared" si="6"/>
        <v>60</v>
      </c>
      <c r="H26" s="6"/>
      <c r="I26" s="6"/>
    </row>
    <row r="27" spans="1:12" ht="18.600000000000001" thickBot="1" x14ac:dyDescent="0.3">
      <c r="A27" s="8"/>
      <c r="B27" s="4"/>
      <c r="C27" s="6"/>
      <c r="D27" s="18" t="str">
        <f t="shared" si="4"/>
        <v/>
      </c>
      <c r="E27" s="6"/>
      <c r="F27" s="26" t="str">
        <f>IF($B27=0,"",IF(LEFT($B27,2)="TT","",$C27*15))</f>
        <v/>
      </c>
      <c r="G27" s="26" t="str">
        <f>IF(B27=0,"",IF(LEFT(B27,2)="TT",C27*30,""))</f>
        <v/>
      </c>
      <c r="H27" s="6"/>
      <c r="I27" s="6"/>
    </row>
    <row r="28" spans="1:12" ht="18.600000000000001" thickBot="1" x14ac:dyDescent="0.3">
      <c r="A28" s="8"/>
      <c r="B28" s="4"/>
      <c r="C28" s="6"/>
      <c r="D28" s="18" t="str">
        <f t="shared" si="4"/>
        <v/>
      </c>
      <c r="E28" s="6"/>
      <c r="F28" s="26" t="str">
        <f t="shared" si="5"/>
        <v/>
      </c>
      <c r="G28" s="26" t="str">
        <f t="shared" si="6"/>
        <v/>
      </c>
      <c r="H28" s="6"/>
      <c r="I28" s="6"/>
    </row>
    <row r="29" spans="1:12" ht="18.600000000000001" thickBot="1" x14ac:dyDescent="0.3">
      <c r="A29" s="8"/>
      <c r="B29" s="4"/>
      <c r="C29" s="6"/>
      <c r="D29" s="18" t="str">
        <f t="shared" si="4"/>
        <v/>
      </c>
      <c r="E29" s="6"/>
      <c r="F29" s="26" t="str">
        <f t="shared" si="5"/>
        <v/>
      </c>
      <c r="G29" s="26" t="str">
        <f t="shared" si="6"/>
        <v/>
      </c>
      <c r="H29" s="6"/>
      <c r="I29" s="6"/>
    </row>
    <row r="30" spans="1:12" ht="18.600000000000001" thickBot="1" x14ac:dyDescent="0.3">
      <c r="A30" s="8"/>
      <c r="B30" s="4"/>
      <c r="C30" s="6"/>
      <c r="D30" s="18" t="str">
        <f t="shared" si="4"/>
        <v/>
      </c>
      <c r="E30" s="6"/>
      <c r="F30" s="26" t="str">
        <f t="shared" si="5"/>
        <v/>
      </c>
      <c r="G30" s="26" t="str">
        <f t="shared" si="6"/>
        <v/>
      </c>
      <c r="H30" s="6"/>
      <c r="I30" s="6"/>
    </row>
    <row r="31" spans="1:12" ht="18.600000000000001" thickBot="1" x14ac:dyDescent="0.3">
      <c r="A31" s="8"/>
      <c r="B31" s="4"/>
      <c r="C31" s="6"/>
      <c r="D31" s="18" t="str">
        <f t="shared" si="4"/>
        <v/>
      </c>
      <c r="E31" s="6"/>
      <c r="F31" s="26" t="str">
        <f t="shared" si="5"/>
        <v/>
      </c>
      <c r="G31" s="26" t="str">
        <f t="shared" si="6"/>
        <v/>
      </c>
      <c r="H31" s="6"/>
      <c r="I31" s="6"/>
    </row>
    <row r="32" spans="1:12" ht="18.600000000000001" thickBot="1" x14ac:dyDescent="0.3">
      <c r="A32" s="8"/>
      <c r="B32" s="4"/>
      <c r="C32" s="6"/>
      <c r="D32" s="18" t="str">
        <f t="shared" si="4"/>
        <v/>
      </c>
      <c r="E32" s="6"/>
      <c r="F32" s="26" t="str">
        <f t="shared" si="5"/>
        <v/>
      </c>
      <c r="G32" s="26" t="str">
        <f t="shared" si="6"/>
        <v/>
      </c>
      <c r="H32" s="6"/>
      <c r="I32" s="6"/>
    </row>
    <row r="33" spans="1:9" ht="18.600000000000001" thickBot="1" x14ac:dyDescent="0.3">
      <c r="A33" s="8"/>
      <c r="B33" s="4"/>
      <c r="C33" s="6"/>
      <c r="D33" s="18" t="str">
        <f t="shared" si="4"/>
        <v/>
      </c>
      <c r="E33" s="6"/>
      <c r="F33" s="26" t="str">
        <f t="shared" si="5"/>
        <v/>
      </c>
      <c r="G33" s="26" t="str">
        <f t="shared" si="6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4"/>
        <v/>
      </c>
      <c r="E34" s="6"/>
      <c r="F34" s="26" t="str">
        <f t="shared" si="5"/>
        <v/>
      </c>
      <c r="G34" s="26" t="str">
        <f t="shared" si="6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4"/>
        <v/>
      </c>
      <c r="E35" s="6"/>
      <c r="F35" s="26" t="str">
        <f t="shared" si="5"/>
        <v/>
      </c>
      <c r="G35" s="26" t="str">
        <f t="shared" si="6"/>
        <v/>
      </c>
      <c r="H35" s="6"/>
      <c r="I35" s="6"/>
    </row>
    <row r="36" spans="1:9" ht="18.600000000000001" thickBot="1" x14ac:dyDescent="0.3">
      <c r="A36" s="8"/>
      <c r="B36" s="4"/>
      <c r="C36" s="6"/>
      <c r="D36" s="18" t="str">
        <f t="shared" si="4"/>
        <v/>
      </c>
      <c r="E36" s="6"/>
      <c r="F36" s="26" t="str">
        <f t="shared" si="5"/>
        <v/>
      </c>
      <c r="G36" s="26" t="str">
        <f t="shared" si="6"/>
        <v/>
      </c>
      <c r="H36" s="6"/>
      <c r="I36" s="6"/>
    </row>
    <row r="37" spans="1:9" ht="18.600000000000001" thickBot="1" x14ac:dyDescent="0.3">
      <c r="A37" s="8"/>
      <c r="B37" s="4"/>
      <c r="C37" s="6"/>
      <c r="D37" s="18" t="str">
        <f t="shared" si="4"/>
        <v/>
      </c>
      <c r="E37" s="6"/>
      <c r="F37" s="26" t="str">
        <f t="shared" si="5"/>
        <v/>
      </c>
      <c r="G37" s="26" t="str">
        <f t="shared" si="6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4"/>
        <v/>
      </c>
      <c r="E38" s="6"/>
      <c r="F38" s="26" t="str">
        <f t="shared" si="5"/>
        <v/>
      </c>
      <c r="G38" s="26" t="str">
        <f t="shared" si="6"/>
        <v/>
      </c>
      <c r="H38" s="6"/>
      <c r="I38" s="6"/>
    </row>
    <row r="39" spans="1:9" ht="34.200000000000003" thickBot="1" x14ac:dyDescent="0.3">
      <c r="A39" s="8" t="s">
        <v>9</v>
      </c>
      <c r="B39" s="22" t="s">
        <v>29</v>
      </c>
      <c r="C39" s="3">
        <f>D39</f>
        <v>40</v>
      </c>
      <c r="D39" s="3">
        <f>SUM(D40:D61)</f>
        <v>40</v>
      </c>
      <c r="E39" s="3">
        <f>SUM(E40:E61)</f>
        <v>90</v>
      </c>
      <c r="F39" s="3">
        <f>SUM(F40:F61)</f>
        <v>300</v>
      </c>
      <c r="G39" s="3">
        <f>SUM(G40:G61)</f>
        <v>450</v>
      </c>
      <c r="H39" s="3">
        <f>SUM(H40:H61)</f>
        <v>0</v>
      </c>
      <c r="I39" s="3"/>
    </row>
    <row r="40" spans="1:9" ht="18.600000000000001" thickBot="1" x14ac:dyDescent="0.3">
      <c r="A40" s="8"/>
      <c r="B40" s="4" t="s">
        <v>77</v>
      </c>
      <c r="C40" s="6">
        <v>2</v>
      </c>
      <c r="D40" s="18">
        <f t="shared" ref="D40:D61" si="8">IF(C40=0,"",VALUE(LEFT(C40,1)))</f>
        <v>2</v>
      </c>
      <c r="E40" s="6"/>
      <c r="F40" s="26" t="str">
        <f t="shared" si="5"/>
        <v/>
      </c>
      <c r="G40" s="26">
        <f t="shared" si="6"/>
        <v>60</v>
      </c>
      <c r="H40" s="6"/>
      <c r="I40" s="6"/>
    </row>
    <row r="41" spans="1:9" ht="18.600000000000001" thickBot="1" x14ac:dyDescent="0.3">
      <c r="A41" s="8"/>
      <c r="B41" s="4" t="s">
        <v>80</v>
      </c>
      <c r="C41" s="6">
        <v>2</v>
      </c>
      <c r="D41" s="18">
        <f t="shared" si="8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8"/>
        <v>2</v>
      </c>
      <c r="E42" s="6"/>
      <c r="F42" s="26">
        <f t="shared" si="5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82</v>
      </c>
      <c r="C43" s="6">
        <v>2</v>
      </c>
      <c r="D43" s="18">
        <f t="shared" si="8"/>
        <v>2</v>
      </c>
      <c r="E43" s="6"/>
      <c r="F43" s="26" t="str">
        <f t="shared" si="5"/>
        <v/>
      </c>
      <c r="G43" s="26">
        <f t="shared" si="6"/>
        <v>60</v>
      </c>
      <c r="H43" s="6"/>
      <c r="I43" s="6"/>
    </row>
    <row r="44" spans="1:9" ht="18.600000000000001" thickBot="1" x14ac:dyDescent="0.3">
      <c r="A44" s="8"/>
      <c r="B44" s="4" t="s">
        <v>83</v>
      </c>
      <c r="C44" s="6">
        <v>2</v>
      </c>
      <c r="D44" s="18">
        <f t="shared" si="8"/>
        <v>2</v>
      </c>
      <c r="E44" s="6"/>
      <c r="F44" s="26" t="str">
        <f t="shared" si="5"/>
        <v/>
      </c>
      <c r="G44" s="26">
        <f t="shared" si="6"/>
        <v>60</v>
      </c>
      <c r="H44" s="6"/>
      <c r="I44" s="6"/>
    </row>
    <row r="45" spans="1:9" ht="18.600000000000001" thickBot="1" x14ac:dyDescent="0.3">
      <c r="A45" s="8"/>
      <c r="B45" s="4" t="s">
        <v>84</v>
      </c>
      <c r="C45" s="6">
        <v>2</v>
      </c>
      <c r="D45" s="18">
        <f t="shared" si="8"/>
        <v>2</v>
      </c>
      <c r="E45" s="6"/>
      <c r="F45" s="26">
        <f>IF($B45=0,"",IF(LEFT($B45,2)="TT","",$C45*15))</f>
        <v>30</v>
      </c>
      <c r="G45" s="26" t="str">
        <f>IF(B45=0,"",IF(LEFT(B45,2)="TT",C45*30,""))</f>
        <v/>
      </c>
      <c r="H45" s="6"/>
      <c r="I45" s="6"/>
    </row>
    <row r="46" spans="1:9" ht="18.600000000000001" thickBot="1" x14ac:dyDescent="0.3">
      <c r="A46" s="8"/>
      <c r="B46" s="4" t="s">
        <v>85</v>
      </c>
      <c r="C46" s="6">
        <v>2</v>
      </c>
      <c r="D46" s="18">
        <f t="shared" si="8"/>
        <v>2</v>
      </c>
      <c r="E46" s="6"/>
      <c r="F46" s="26">
        <f t="shared" si="5"/>
        <v>30</v>
      </c>
      <c r="G46" s="26" t="str">
        <f t="shared" si="6"/>
        <v/>
      </c>
      <c r="H46" s="6"/>
      <c r="I46" s="6"/>
    </row>
    <row r="47" spans="1:9" ht="18.600000000000001" thickBot="1" x14ac:dyDescent="0.3">
      <c r="A47" s="8"/>
      <c r="B47" s="4" t="s">
        <v>86</v>
      </c>
      <c r="C47" s="6">
        <v>2</v>
      </c>
      <c r="D47" s="18">
        <f t="shared" si="8"/>
        <v>2</v>
      </c>
      <c r="E47" s="6"/>
      <c r="F47" s="26">
        <f t="shared" si="5"/>
        <v>30</v>
      </c>
      <c r="G47" s="26" t="str">
        <f t="shared" si="6"/>
        <v/>
      </c>
      <c r="H47" s="6"/>
      <c r="I47" s="6"/>
    </row>
    <row r="48" spans="1:9" ht="18.600000000000001" thickBot="1" x14ac:dyDescent="0.3">
      <c r="A48" s="8"/>
      <c r="B48" s="4" t="s">
        <v>87</v>
      </c>
      <c r="C48" s="6">
        <v>2</v>
      </c>
      <c r="D48" s="18">
        <f t="shared" si="8"/>
        <v>2</v>
      </c>
      <c r="E48" s="6"/>
      <c r="F48" s="26">
        <f t="shared" si="5"/>
        <v>30</v>
      </c>
      <c r="G48" s="26" t="str">
        <f t="shared" si="6"/>
        <v/>
      </c>
      <c r="H48" s="6"/>
      <c r="I48" s="6"/>
    </row>
    <row r="49" spans="1:9" ht="36.6" thickBot="1" x14ac:dyDescent="0.3">
      <c r="A49" s="8"/>
      <c r="B49" s="4" t="s">
        <v>88</v>
      </c>
      <c r="C49" s="6">
        <v>2</v>
      </c>
      <c r="D49" s="18">
        <f t="shared" si="8"/>
        <v>2</v>
      </c>
      <c r="E49" s="6"/>
      <c r="F49" s="26" t="str">
        <f t="shared" si="5"/>
        <v/>
      </c>
      <c r="G49" s="26">
        <f t="shared" si="6"/>
        <v>60</v>
      </c>
      <c r="H49" s="6"/>
      <c r="I49" s="6"/>
    </row>
    <row r="50" spans="1:9" ht="18.600000000000001" thickBot="1" x14ac:dyDescent="0.3">
      <c r="A50" s="8"/>
      <c r="B50" s="4" t="s">
        <v>89</v>
      </c>
      <c r="C50" s="6">
        <v>2</v>
      </c>
      <c r="D50" s="18">
        <f t="shared" si="8"/>
        <v>2</v>
      </c>
      <c r="E50" s="6"/>
      <c r="F50" s="26">
        <f t="shared" si="5"/>
        <v>30</v>
      </c>
      <c r="G50" s="26" t="str">
        <f t="shared" si="6"/>
        <v/>
      </c>
      <c r="H50" s="6"/>
      <c r="I50" s="6"/>
    </row>
    <row r="51" spans="1:9" ht="36.6" thickBot="1" x14ac:dyDescent="0.3">
      <c r="A51" s="8"/>
      <c r="B51" s="4" t="s">
        <v>90</v>
      </c>
      <c r="C51" s="6">
        <v>2</v>
      </c>
      <c r="D51" s="18">
        <f t="shared" si="8"/>
        <v>2</v>
      </c>
      <c r="E51" s="6"/>
      <c r="F51" s="26" t="str">
        <f t="shared" si="5"/>
        <v/>
      </c>
      <c r="G51" s="26">
        <f t="shared" si="6"/>
        <v>60</v>
      </c>
      <c r="H51" s="6"/>
      <c r="I51" s="6"/>
    </row>
    <row r="52" spans="1:9" ht="18.600000000000001" thickBot="1" x14ac:dyDescent="0.3">
      <c r="A52" s="8"/>
      <c r="B52" s="4" t="s">
        <v>91</v>
      </c>
      <c r="C52" s="6">
        <v>2</v>
      </c>
      <c r="D52" s="18">
        <f t="shared" si="8"/>
        <v>2</v>
      </c>
      <c r="E52" s="6"/>
      <c r="F52" s="26">
        <f t="shared" si="5"/>
        <v>30</v>
      </c>
      <c r="G52" s="26" t="str">
        <f t="shared" si="6"/>
        <v/>
      </c>
      <c r="H52" s="6"/>
      <c r="I52" s="6"/>
    </row>
    <row r="53" spans="1:9" ht="36.6" thickBot="1" x14ac:dyDescent="0.3">
      <c r="A53" s="8"/>
      <c r="B53" s="4" t="s">
        <v>93</v>
      </c>
      <c r="C53" s="6">
        <v>2</v>
      </c>
      <c r="D53" s="18">
        <f t="shared" si="8"/>
        <v>2</v>
      </c>
      <c r="E53" s="6"/>
      <c r="F53" s="26" t="str">
        <f t="shared" si="5"/>
        <v/>
      </c>
      <c r="G53" s="26">
        <f t="shared" si="6"/>
        <v>60</v>
      </c>
      <c r="H53" s="6"/>
      <c r="I53" s="6"/>
    </row>
    <row r="54" spans="1:9" ht="36.6" thickBot="1" x14ac:dyDescent="0.3">
      <c r="A54" s="8"/>
      <c r="B54" s="4" t="s">
        <v>92</v>
      </c>
      <c r="C54" s="6">
        <v>2</v>
      </c>
      <c r="D54" s="18">
        <f t="shared" si="8"/>
        <v>2</v>
      </c>
      <c r="E54" s="6"/>
      <c r="F54" s="26">
        <f t="shared" si="5"/>
        <v>30</v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 t="s">
        <v>94</v>
      </c>
      <c r="C55" s="6">
        <v>2</v>
      </c>
      <c r="D55" s="18">
        <f t="shared" si="8"/>
        <v>2</v>
      </c>
      <c r="E55" s="6"/>
      <c r="F55" s="26">
        <f t="shared" si="5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4"/>
      <c r="C58" s="6"/>
      <c r="D58" s="18" t="str">
        <f t="shared" si="8"/>
        <v/>
      </c>
      <c r="E58" s="6"/>
      <c r="F58" s="26" t="str">
        <f t="shared" si="5"/>
        <v/>
      </c>
      <c r="G58" s="26" t="str">
        <f t="shared" si="6"/>
        <v/>
      </c>
      <c r="H58" s="6"/>
      <c r="I58" s="6"/>
    </row>
    <row r="59" spans="1:9" ht="18.600000000000001" thickBot="1" x14ac:dyDescent="0.3">
      <c r="A59" s="8"/>
      <c r="B59" s="11" t="s">
        <v>63</v>
      </c>
      <c r="C59" s="14">
        <v>1</v>
      </c>
      <c r="D59" s="18">
        <f t="shared" si="8"/>
        <v>1</v>
      </c>
      <c r="E59" s="6">
        <v>45</v>
      </c>
      <c r="F59" s="6"/>
      <c r="G59" s="6">
        <f>E59</f>
        <v>45</v>
      </c>
      <c r="H59" s="6"/>
      <c r="I59" s="6"/>
    </row>
    <row r="60" spans="1:9" ht="18.600000000000001" thickBot="1" x14ac:dyDescent="0.3">
      <c r="A60" s="8"/>
      <c r="B60" s="12" t="s">
        <v>65</v>
      </c>
      <c r="C60" s="16">
        <v>1</v>
      </c>
      <c r="D60" s="18">
        <f t="shared" si="8"/>
        <v>1</v>
      </c>
      <c r="E60" s="6">
        <v>45</v>
      </c>
      <c r="F60" s="6"/>
      <c r="G60" s="6">
        <f>E60</f>
        <v>45</v>
      </c>
      <c r="H60" s="6"/>
      <c r="I60" s="6"/>
    </row>
    <row r="61" spans="1:9" ht="18.600000000000001" thickBot="1" x14ac:dyDescent="0.3">
      <c r="A61" s="8"/>
      <c r="B61" s="12" t="s">
        <v>64</v>
      </c>
      <c r="C61" s="16">
        <v>6</v>
      </c>
      <c r="D61" s="18">
        <f t="shared" si="8"/>
        <v>6</v>
      </c>
      <c r="E61" s="6"/>
      <c r="F61" s="6"/>
      <c r="G61" s="6"/>
      <c r="H61" s="6"/>
      <c r="I61" s="6"/>
    </row>
    <row r="62" spans="1:9" ht="18.600000000000001" thickBot="1" x14ac:dyDescent="0.3">
      <c r="A62" s="8" t="s">
        <v>27</v>
      </c>
      <c r="B62" s="4" t="s">
        <v>30</v>
      </c>
      <c r="C62" s="3">
        <f>D62</f>
        <v>8</v>
      </c>
      <c r="D62" s="3">
        <f>SUM(D63:D70)</f>
        <v>8</v>
      </c>
      <c r="E62" s="3">
        <f t="shared" ref="E62:H62" si="9">SUM(E63:E70)</f>
        <v>0</v>
      </c>
      <c r="F62" s="3">
        <f t="shared" si="9"/>
        <v>90</v>
      </c>
      <c r="G62" s="3">
        <f t="shared" si="9"/>
        <v>60</v>
      </c>
      <c r="H62" s="3">
        <f t="shared" si="9"/>
        <v>0</v>
      </c>
      <c r="I62" s="3"/>
    </row>
    <row r="63" spans="1:9" ht="36.6" thickBot="1" x14ac:dyDescent="0.3">
      <c r="A63" s="8"/>
      <c r="B63" s="4" t="s">
        <v>95</v>
      </c>
      <c r="C63" s="6">
        <v>2</v>
      </c>
      <c r="D63" s="18">
        <f t="shared" ref="D63:D70" si="10">IF(C63=0,"",VALUE(LEFT(C63,1)))</f>
        <v>2</v>
      </c>
      <c r="E63" s="6"/>
      <c r="F63" s="26" t="str">
        <f t="shared" si="5"/>
        <v/>
      </c>
      <c r="G63" s="26">
        <f t="shared" ref="G63:G70" si="11">IF(B63=0,"",IF(LEFT(B63,2)="TT",C63*30,""))</f>
        <v>60</v>
      </c>
      <c r="H63" s="6"/>
      <c r="I63" s="6"/>
    </row>
    <row r="64" spans="1:9" ht="36.6" thickBot="1" x14ac:dyDescent="0.3">
      <c r="A64" s="8"/>
      <c r="B64" s="4" t="s">
        <v>96</v>
      </c>
      <c r="C64" s="6">
        <v>2</v>
      </c>
      <c r="D64" s="18">
        <f t="shared" si="10"/>
        <v>2</v>
      </c>
      <c r="E64" s="6"/>
      <c r="F64" s="26">
        <f t="shared" si="5"/>
        <v>30</v>
      </c>
      <c r="G64" s="26" t="str">
        <f t="shared" si="11"/>
        <v/>
      </c>
      <c r="H64" s="6"/>
      <c r="I64" s="6"/>
    </row>
    <row r="65" spans="1:9" ht="18.600000000000001" thickBot="1" x14ac:dyDescent="0.3">
      <c r="A65" s="8"/>
      <c r="B65" s="4" t="s">
        <v>97</v>
      </c>
      <c r="C65" s="6">
        <v>2</v>
      </c>
      <c r="D65" s="18">
        <f t="shared" si="10"/>
        <v>2</v>
      </c>
      <c r="E65" s="6"/>
      <c r="F65" s="26">
        <f t="shared" si="5"/>
        <v>30</v>
      </c>
      <c r="G65" s="26" t="str">
        <f t="shared" si="11"/>
        <v/>
      </c>
      <c r="H65" s="6"/>
      <c r="I65" s="6"/>
    </row>
    <row r="66" spans="1:9" ht="18.600000000000001" thickBot="1" x14ac:dyDescent="0.3">
      <c r="A66" s="8"/>
      <c r="B66" s="4" t="s">
        <v>98</v>
      </c>
      <c r="C66" s="6">
        <v>2</v>
      </c>
      <c r="D66" s="18">
        <f t="shared" si="10"/>
        <v>2</v>
      </c>
      <c r="E66" s="6"/>
      <c r="F66" s="26">
        <f t="shared" si="5"/>
        <v>30</v>
      </c>
      <c r="G66" s="26" t="str">
        <f t="shared" si="11"/>
        <v/>
      </c>
      <c r="H66" s="6"/>
      <c r="I66" s="6">
        <f t="shared" ref="I66" si="12">C66-E66</f>
        <v>2</v>
      </c>
    </row>
    <row r="67" spans="1:9" ht="18.600000000000001" thickBot="1" x14ac:dyDescent="0.3">
      <c r="A67" s="8"/>
      <c r="B67" s="4"/>
      <c r="C67" s="6"/>
      <c r="D67" s="18" t="str">
        <f t="shared" si="10"/>
        <v/>
      </c>
      <c r="E67" s="6"/>
      <c r="F67" s="26" t="str">
        <f t="shared" si="5"/>
        <v/>
      </c>
      <c r="G67" s="26" t="str">
        <f t="shared" si="11"/>
        <v/>
      </c>
      <c r="H67" s="6"/>
      <c r="I67" s="6"/>
    </row>
    <row r="68" spans="1:9" ht="18.600000000000001" thickBot="1" x14ac:dyDescent="0.3">
      <c r="A68" s="8"/>
      <c r="B68" s="4"/>
      <c r="C68" s="6"/>
      <c r="D68" s="18" t="str">
        <f t="shared" si="10"/>
        <v/>
      </c>
      <c r="E68" s="6"/>
      <c r="F68" s="26" t="str">
        <f t="shared" si="5"/>
        <v/>
      </c>
      <c r="G68" s="26" t="str">
        <f t="shared" si="11"/>
        <v/>
      </c>
      <c r="H68" s="6"/>
      <c r="I68" s="6"/>
    </row>
    <row r="69" spans="1:9" ht="18.600000000000001" thickBot="1" x14ac:dyDescent="0.3">
      <c r="A69" s="8"/>
      <c r="B69" s="4"/>
      <c r="C69" s="6"/>
      <c r="D69" s="18" t="str">
        <f t="shared" si="10"/>
        <v/>
      </c>
      <c r="E69" s="6"/>
      <c r="F69" s="26" t="str">
        <f t="shared" si="5"/>
        <v/>
      </c>
      <c r="G69" s="26" t="str">
        <f t="shared" si="11"/>
        <v/>
      </c>
      <c r="H69" s="6"/>
      <c r="I69" s="6"/>
    </row>
    <row r="70" spans="1:9" ht="18.600000000000001" thickBot="1" x14ac:dyDescent="0.3">
      <c r="A70" s="8"/>
      <c r="B70" s="4"/>
      <c r="C70" s="6"/>
      <c r="D70" s="18" t="str">
        <f t="shared" si="10"/>
        <v/>
      </c>
      <c r="E70" s="6"/>
      <c r="F70" s="26" t="str">
        <f t="shared" si="5"/>
        <v/>
      </c>
      <c r="G70" s="26" t="str">
        <f t="shared" si="11"/>
        <v/>
      </c>
      <c r="H70" s="6"/>
      <c r="I70" s="6"/>
    </row>
    <row r="71" spans="1:9" ht="18.600000000000001" thickBot="1" x14ac:dyDescent="0.3">
      <c r="A71" s="10"/>
      <c r="B71" s="5" t="s">
        <v>10</v>
      </c>
      <c r="C71" s="3">
        <f t="shared" ref="C71:H71" si="13">SUM(C8,C18,C39,C62)</f>
        <v>90</v>
      </c>
      <c r="D71" s="3">
        <f t="shared" si="13"/>
        <v>90</v>
      </c>
      <c r="E71" s="3">
        <f t="shared" si="13"/>
        <v>540</v>
      </c>
      <c r="F71" s="3">
        <f t="shared" si="13"/>
        <v>525</v>
      </c>
      <c r="G71" s="3">
        <f t="shared" si="13"/>
        <v>750</v>
      </c>
      <c r="H71" s="3">
        <f t="shared" si="13"/>
        <v>0</v>
      </c>
      <c r="I71" s="3"/>
    </row>
    <row r="72" spans="1:9" ht="18" x14ac:dyDescent="0.25">
      <c r="A72" s="1"/>
      <c r="B72" t="s">
        <v>34</v>
      </c>
      <c r="C72">
        <v>90</v>
      </c>
    </row>
    <row r="73" spans="1:9" ht="28.2" thickBot="1" x14ac:dyDescent="0.3">
      <c r="B73" s="25" t="s">
        <v>26</v>
      </c>
      <c r="C73" s="3">
        <f t="shared" ref="C73:H73" si="14">SUM(C18,C39,C62)</f>
        <v>65</v>
      </c>
      <c r="D73" s="3">
        <f t="shared" si="14"/>
        <v>65</v>
      </c>
      <c r="E73" s="3">
        <f t="shared" si="14"/>
        <v>90</v>
      </c>
      <c r="F73" s="3">
        <f t="shared" si="14"/>
        <v>525</v>
      </c>
      <c r="G73" s="3">
        <f t="shared" si="14"/>
        <v>750</v>
      </c>
      <c r="H73" s="3">
        <f t="shared" si="14"/>
        <v>0</v>
      </c>
    </row>
    <row r="74" spans="1:9" ht="14.4" thickBot="1" x14ac:dyDescent="0.3">
      <c r="E74" s="29">
        <f>E73</f>
        <v>90</v>
      </c>
      <c r="F74" s="30">
        <f>E73-G73</f>
        <v>-660</v>
      </c>
      <c r="G74" s="30">
        <f>G73</f>
        <v>750</v>
      </c>
    </row>
    <row r="75" spans="1:9" ht="14.4" thickBot="1" x14ac:dyDescent="0.3">
      <c r="E75" s="31" t="s">
        <v>66</v>
      </c>
      <c r="F75" s="32" t="s">
        <v>67</v>
      </c>
      <c r="G75" s="32" t="s">
        <v>68</v>
      </c>
    </row>
  </sheetData>
  <autoFilter ref="A1:I7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7"/>
  <sheetViews>
    <sheetView topLeftCell="A19" zoomScaleNormal="100" workbookViewId="0">
      <selection activeCell="A24" sqref="A24:XFD37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69921875" style="7" customWidth="1"/>
    <col min="6" max="6" width="12" customWidth="1"/>
    <col min="7" max="7" width="18.8984375" customWidth="1"/>
  </cols>
  <sheetData>
    <row r="1" spans="1:9" ht="27" customHeight="1" thickBot="1" x14ac:dyDescent="0.45">
      <c r="A1" s="39" t="s">
        <v>38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SUM(C18,C25,C38)</f>
        <v>38</v>
      </c>
      <c r="D17" s="3">
        <f>SUM(D18,D25,D38)</f>
        <v>38</v>
      </c>
      <c r="E17" s="3">
        <f>SUM(E18,E25,E38)</f>
        <v>45</v>
      </c>
      <c r="F17" s="3">
        <f>SUM(F18,F25,F38)</f>
        <v>210</v>
      </c>
      <c r="G17" s="3">
        <f>SUM(G18,G25,G38)</f>
        <v>555</v>
      </c>
      <c r="H17" s="3">
        <f>SUM(H18,H25,H38)</f>
        <v>0</v>
      </c>
      <c r="I17" s="24"/>
    </row>
    <row r="18" spans="1:9" ht="36.6" thickBot="1" x14ac:dyDescent="0.3">
      <c r="A18" s="8" t="s">
        <v>8</v>
      </c>
      <c r="B18" s="4" t="s">
        <v>35</v>
      </c>
      <c r="C18" s="3">
        <f>D18</f>
        <v>10</v>
      </c>
      <c r="D18" s="3">
        <f>SUM(D19:D24)</f>
        <v>10</v>
      </c>
      <c r="E18" s="3">
        <f>SUM(E19:E24)</f>
        <v>0</v>
      </c>
      <c r="F18" s="3">
        <f>SUM(F19:F24)</f>
        <v>120</v>
      </c>
      <c r="G18" s="3">
        <f>SUM(G19:G24)</f>
        <v>60</v>
      </c>
      <c r="H18" s="3">
        <f>SUM(H19:H24)</f>
        <v>0</v>
      </c>
      <c r="I18" s="3"/>
    </row>
    <row r="19" spans="1:9" ht="18.600000000000001" thickBot="1" x14ac:dyDescent="0.3">
      <c r="A19" s="8"/>
      <c r="B19" s="4" t="s">
        <v>78</v>
      </c>
      <c r="C19" s="6">
        <v>3</v>
      </c>
      <c r="D19" s="18">
        <f t="shared" ref="D19:D24" si="2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2"/>
        <v>2</v>
      </c>
      <c r="E20" s="6"/>
      <c r="F20" s="26" t="str">
        <f t="shared" ref="F20:F42" si="3">IF($B20=0,"",IF(LEFT($B20,2)="TT","",$C20*15))</f>
        <v/>
      </c>
      <c r="G20" s="26">
        <f t="shared" ref="G20:G35" si="4">IF(B20=0,"",IF(LEFT(B20,2)="TT",C20*30,""))</f>
        <v>60</v>
      </c>
      <c r="H20" s="6"/>
      <c r="I20" s="6">
        <f t="shared" ref="I20" si="5">C20-E20</f>
        <v>2</v>
      </c>
    </row>
    <row r="21" spans="1:9" ht="18.600000000000001" thickBot="1" x14ac:dyDescent="0.3">
      <c r="A21" s="8"/>
      <c r="B21" s="4" t="s">
        <v>79</v>
      </c>
      <c r="C21" s="6">
        <v>3</v>
      </c>
      <c r="D21" s="18">
        <f t="shared" si="2"/>
        <v>3</v>
      </c>
      <c r="E21" s="6"/>
      <c r="F21" s="26">
        <f t="shared" si="3"/>
        <v>45</v>
      </c>
      <c r="G21" s="26" t="str">
        <f t="shared" si="4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2"/>
        <v>2</v>
      </c>
      <c r="E22" s="6"/>
      <c r="F22" s="26">
        <f t="shared" si="3"/>
        <v>30</v>
      </c>
      <c r="G22" s="26" t="str">
        <f t="shared" si="4"/>
        <v/>
      </c>
      <c r="H22" s="6"/>
      <c r="I22" s="6"/>
    </row>
    <row r="23" spans="1:9" ht="18.600000000000001" thickBot="1" x14ac:dyDescent="0.3">
      <c r="A23" s="8"/>
      <c r="B23" s="4"/>
      <c r="C23" s="6"/>
      <c r="D23" s="18" t="str">
        <f t="shared" si="2"/>
        <v/>
      </c>
      <c r="E23" s="6"/>
      <c r="F23" s="26" t="str">
        <f t="shared" si="3"/>
        <v/>
      </c>
      <c r="G23" s="26" t="str">
        <f t="shared" si="4"/>
        <v/>
      </c>
      <c r="H23" s="6"/>
      <c r="I23" s="6"/>
    </row>
    <row r="24" spans="1:9" ht="18.600000000000001" thickBot="1" x14ac:dyDescent="0.3">
      <c r="A24" s="8"/>
      <c r="B24" s="4"/>
      <c r="C24" s="6"/>
      <c r="D24" s="18" t="str">
        <f t="shared" si="2"/>
        <v/>
      </c>
      <c r="E24" s="6"/>
      <c r="F24" s="26" t="str">
        <f t="shared" si="3"/>
        <v/>
      </c>
      <c r="G24" s="26" t="str">
        <f t="shared" si="4"/>
        <v/>
      </c>
      <c r="H24" s="6"/>
      <c r="I24" s="6"/>
    </row>
    <row r="25" spans="1:9" ht="34.200000000000003" thickBot="1" x14ac:dyDescent="0.3">
      <c r="A25" s="8" t="s">
        <v>9</v>
      </c>
      <c r="B25" s="22" t="s">
        <v>36</v>
      </c>
      <c r="C25" s="3">
        <f>D25</f>
        <v>24</v>
      </c>
      <c r="D25" s="3">
        <f>SUM(D26:D37)</f>
        <v>24</v>
      </c>
      <c r="E25" s="3">
        <f>SUM(E26:E37)</f>
        <v>45</v>
      </c>
      <c r="F25" s="3">
        <f>SUM(F26:F37)</f>
        <v>60</v>
      </c>
      <c r="G25" s="3">
        <f>SUM(G26:G37)</f>
        <v>435</v>
      </c>
      <c r="H25" s="3">
        <f>SUM(H26:H37)</f>
        <v>0</v>
      </c>
      <c r="I25" s="3"/>
    </row>
    <row r="26" spans="1:9" ht="18.600000000000001" thickBot="1" x14ac:dyDescent="0.3">
      <c r="A26" s="8"/>
      <c r="B26" s="4" t="s">
        <v>77</v>
      </c>
      <c r="C26" s="6">
        <v>2</v>
      </c>
      <c r="D26" s="18">
        <f t="shared" ref="D26:D37" si="6">IF(C26=0,"",VALUE(LEFT(C26,1)))</f>
        <v>2</v>
      </c>
      <c r="E26" s="6"/>
      <c r="F26" s="26" t="str">
        <f t="shared" si="3"/>
        <v/>
      </c>
      <c r="G26" s="26">
        <f t="shared" si="4"/>
        <v>60</v>
      </c>
      <c r="H26" s="6"/>
      <c r="I26" s="6"/>
    </row>
    <row r="27" spans="1:9" ht="18.600000000000001" thickBot="1" x14ac:dyDescent="0.3">
      <c r="A27" s="8"/>
      <c r="B27" s="4" t="s">
        <v>81</v>
      </c>
      <c r="C27" s="6">
        <v>2</v>
      </c>
      <c r="D27" s="18">
        <f t="shared" si="6"/>
        <v>2</v>
      </c>
      <c r="E27" s="6"/>
      <c r="F27" s="26">
        <f t="shared" si="3"/>
        <v>30</v>
      </c>
      <c r="G27" s="26" t="str">
        <f t="shared" si="4"/>
        <v/>
      </c>
      <c r="H27" s="6"/>
      <c r="I27" s="6"/>
    </row>
    <row r="28" spans="1:9" ht="18.600000000000001" thickBot="1" x14ac:dyDescent="0.3">
      <c r="A28" s="8"/>
      <c r="B28" s="4" t="s">
        <v>82</v>
      </c>
      <c r="C28" s="6">
        <v>2</v>
      </c>
      <c r="D28" s="18">
        <f t="shared" si="6"/>
        <v>2</v>
      </c>
      <c r="E28" s="6"/>
      <c r="F28" s="26" t="str">
        <f t="shared" si="3"/>
        <v/>
      </c>
      <c r="G28" s="26">
        <f t="shared" si="4"/>
        <v>60</v>
      </c>
      <c r="H28" s="6"/>
      <c r="I28" s="6"/>
    </row>
    <row r="29" spans="1:9" ht="18.600000000000001" thickBot="1" x14ac:dyDescent="0.3">
      <c r="A29" s="8"/>
      <c r="B29" s="4" t="s">
        <v>83</v>
      </c>
      <c r="C29" s="6">
        <v>3</v>
      </c>
      <c r="D29" s="18">
        <f t="shared" si="6"/>
        <v>3</v>
      </c>
      <c r="E29" s="6"/>
      <c r="F29" s="26" t="str">
        <f t="shared" si="3"/>
        <v/>
      </c>
      <c r="G29" s="26">
        <f t="shared" si="4"/>
        <v>90</v>
      </c>
      <c r="H29" s="6"/>
      <c r="I29" s="6"/>
    </row>
    <row r="30" spans="1:9" ht="36.6" thickBot="1" x14ac:dyDescent="0.3">
      <c r="A30" s="8"/>
      <c r="B30" s="4" t="s">
        <v>88</v>
      </c>
      <c r="C30" s="6">
        <v>2</v>
      </c>
      <c r="D30" s="18">
        <f t="shared" si="6"/>
        <v>2</v>
      </c>
      <c r="E30" s="6"/>
      <c r="F30" s="26" t="str">
        <f t="shared" si="3"/>
        <v/>
      </c>
      <c r="G30" s="26">
        <f t="shared" si="4"/>
        <v>60</v>
      </c>
      <c r="H30" s="6"/>
      <c r="I30" s="6"/>
    </row>
    <row r="31" spans="1:9" ht="36.6" thickBot="1" x14ac:dyDescent="0.3">
      <c r="A31" s="8"/>
      <c r="B31" s="4" t="s">
        <v>90</v>
      </c>
      <c r="C31" s="6">
        <v>2</v>
      </c>
      <c r="D31" s="18">
        <f t="shared" si="6"/>
        <v>2</v>
      </c>
      <c r="E31" s="6"/>
      <c r="F31" s="26" t="str">
        <f t="shared" si="3"/>
        <v/>
      </c>
      <c r="G31" s="26">
        <f t="shared" si="4"/>
        <v>60</v>
      </c>
      <c r="H31" s="6"/>
      <c r="I31" s="6"/>
    </row>
    <row r="32" spans="1:9" ht="36.6" thickBot="1" x14ac:dyDescent="0.3">
      <c r="A32" s="8"/>
      <c r="B32" s="4" t="s">
        <v>93</v>
      </c>
      <c r="C32" s="6">
        <v>2</v>
      </c>
      <c r="D32" s="18">
        <f t="shared" si="6"/>
        <v>2</v>
      </c>
      <c r="E32" s="6"/>
      <c r="F32" s="26" t="str">
        <f t="shared" si="3"/>
        <v/>
      </c>
      <c r="G32" s="26">
        <f t="shared" si="4"/>
        <v>60</v>
      </c>
      <c r="H32" s="6"/>
      <c r="I32" s="6"/>
    </row>
    <row r="33" spans="1:9" ht="18.600000000000001" thickBot="1" x14ac:dyDescent="0.3">
      <c r="A33" s="8"/>
      <c r="B33" s="4" t="s">
        <v>87</v>
      </c>
      <c r="C33" s="6">
        <v>2</v>
      </c>
      <c r="D33" s="18">
        <f t="shared" si="6"/>
        <v>2</v>
      </c>
      <c r="E33" s="6"/>
      <c r="F33" s="26">
        <f t="shared" si="3"/>
        <v>30</v>
      </c>
      <c r="G33" s="26" t="str">
        <f t="shared" si="4"/>
        <v/>
      </c>
      <c r="H33" s="6"/>
      <c r="I33" s="6"/>
    </row>
    <row r="34" spans="1:9" ht="18.600000000000001" thickBot="1" x14ac:dyDescent="0.3">
      <c r="A34" s="8"/>
      <c r="B34" s="4"/>
      <c r="C34" s="6"/>
      <c r="D34" s="18" t="str">
        <f t="shared" si="6"/>
        <v/>
      </c>
      <c r="E34" s="6"/>
      <c r="F34" s="26" t="str">
        <f t="shared" si="3"/>
        <v/>
      </c>
      <c r="G34" s="26" t="str">
        <f t="shared" si="4"/>
        <v/>
      </c>
      <c r="H34" s="6"/>
      <c r="I34" s="6"/>
    </row>
    <row r="35" spans="1:9" ht="18.600000000000001" thickBot="1" x14ac:dyDescent="0.3">
      <c r="A35" s="8"/>
      <c r="B35" s="4"/>
      <c r="C35" s="6"/>
      <c r="D35" s="18" t="str">
        <f t="shared" si="6"/>
        <v/>
      </c>
      <c r="E35" s="6"/>
      <c r="F35" s="26" t="str">
        <f t="shared" si="3"/>
        <v/>
      </c>
      <c r="G35" s="26" t="str">
        <f t="shared" si="4"/>
        <v/>
      </c>
      <c r="H35" s="6"/>
      <c r="I35" s="6"/>
    </row>
    <row r="36" spans="1:9" ht="18.600000000000001" thickBot="1" x14ac:dyDescent="0.3">
      <c r="A36" s="8"/>
      <c r="B36" s="11" t="s">
        <v>63</v>
      </c>
      <c r="C36" s="14">
        <v>1</v>
      </c>
      <c r="D36" s="18">
        <f t="shared" si="6"/>
        <v>1</v>
      </c>
      <c r="E36" s="6">
        <v>45</v>
      </c>
      <c r="F36" s="6"/>
      <c r="G36" s="6">
        <f>E36</f>
        <v>45</v>
      </c>
      <c r="H36" s="6"/>
      <c r="I36" s="6"/>
    </row>
    <row r="37" spans="1:9" ht="18.600000000000001" thickBot="1" x14ac:dyDescent="0.3">
      <c r="A37" s="8"/>
      <c r="B37" s="12" t="s">
        <v>64</v>
      </c>
      <c r="C37" s="16">
        <v>6</v>
      </c>
      <c r="D37" s="18">
        <f t="shared" si="6"/>
        <v>6</v>
      </c>
      <c r="E37" s="6"/>
      <c r="F37" s="6"/>
      <c r="G37" s="6"/>
      <c r="H37" s="6"/>
      <c r="I37" s="6"/>
    </row>
    <row r="38" spans="1:9" ht="18.600000000000001" thickBot="1" x14ac:dyDescent="0.3">
      <c r="A38" s="8" t="s">
        <v>27</v>
      </c>
      <c r="B38" s="4" t="s">
        <v>37</v>
      </c>
      <c r="C38" s="3">
        <f>D38</f>
        <v>4</v>
      </c>
      <c r="D38" s="3">
        <f>SUM(D39:D42)</f>
        <v>4</v>
      </c>
      <c r="E38" s="3">
        <f>SUM(E39:E42)</f>
        <v>0</v>
      </c>
      <c r="F38" s="3">
        <f>SUM(F39:F42)</f>
        <v>30</v>
      </c>
      <c r="G38" s="3">
        <f>SUM(G39:G42)</f>
        <v>60</v>
      </c>
      <c r="H38" s="3">
        <f>SUM(H39:H42)</f>
        <v>0</v>
      </c>
      <c r="I38" s="3"/>
    </row>
    <row r="39" spans="1:9" ht="36.6" thickBot="1" x14ac:dyDescent="0.3">
      <c r="A39" s="8"/>
      <c r="B39" s="4" t="s">
        <v>95</v>
      </c>
      <c r="C39" s="6">
        <v>2</v>
      </c>
      <c r="D39" s="18">
        <f t="shared" ref="D39:D42" si="7">IF(C39=0,"",VALUE(LEFT(C39,1)))</f>
        <v>2</v>
      </c>
      <c r="E39" s="6"/>
      <c r="F39" s="26" t="str">
        <f t="shared" si="3"/>
        <v/>
      </c>
      <c r="G39" s="26">
        <f t="shared" ref="G39:G42" si="8">IF(B39=0,"",IF(LEFT(B39,2)="TT",C39*30,""))</f>
        <v>60</v>
      </c>
      <c r="H39" s="6"/>
      <c r="I39" s="6"/>
    </row>
    <row r="40" spans="1:9" ht="18.600000000000001" thickBot="1" x14ac:dyDescent="0.3">
      <c r="A40" s="8"/>
      <c r="B40" s="4" t="s">
        <v>85</v>
      </c>
      <c r="C40" s="6">
        <v>2</v>
      </c>
      <c r="D40" s="18">
        <f t="shared" si="7"/>
        <v>2</v>
      </c>
      <c r="E40" s="6"/>
      <c r="F40" s="26">
        <f t="shared" si="3"/>
        <v>30</v>
      </c>
      <c r="G40" s="26" t="str">
        <f t="shared" si="8"/>
        <v/>
      </c>
      <c r="H40" s="6"/>
      <c r="I40" s="6"/>
    </row>
    <row r="41" spans="1:9" ht="18.600000000000001" thickBot="1" x14ac:dyDescent="0.3">
      <c r="A41" s="8"/>
      <c r="B41" s="4"/>
      <c r="C41" s="6"/>
      <c r="D41" s="18" t="str">
        <f t="shared" si="7"/>
        <v/>
      </c>
      <c r="E41" s="6"/>
      <c r="F41" s="26" t="str">
        <f t="shared" si="3"/>
        <v/>
      </c>
      <c r="G41" s="26" t="str">
        <f t="shared" si="8"/>
        <v/>
      </c>
      <c r="H41" s="6"/>
      <c r="I41" s="6"/>
    </row>
    <row r="42" spans="1:9" ht="18.600000000000001" thickBot="1" x14ac:dyDescent="0.3">
      <c r="A42" s="8"/>
      <c r="B42" s="4"/>
      <c r="C42" s="6"/>
      <c r="D42" s="18" t="str">
        <f t="shared" si="7"/>
        <v/>
      </c>
      <c r="E42" s="6"/>
      <c r="F42" s="26" t="str">
        <f t="shared" si="3"/>
        <v/>
      </c>
      <c r="G42" s="26" t="str">
        <f t="shared" si="8"/>
        <v/>
      </c>
      <c r="H42" s="6"/>
      <c r="I42" s="6"/>
    </row>
    <row r="43" spans="1:9" ht="18.600000000000001" thickBot="1" x14ac:dyDescent="0.3">
      <c r="A43" s="10"/>
      <c r="B43" s="5" t="s">
        <v>10</v>
      </c>
      <c r="C43" s="3">
        <f>SUM(C8,C18,C25,C38)</f>
        <v>55</v>
      </c>
      <c r="D43" s="3">
        <f>SUM(D8,D18,D25,D38)</f>
        <v>55</v>
      </c>
      <c r="E43" s="3">
        <f>SUM(E8,E18,E25,E38)</f>
        <v>360</v>
      </c>
      <c r="F43" s="3">
        <f>SUM(F8,F18,F25,F38)</f>
        <v>210</v>
      </c>
      <c r="G43" s="3">
        <f>SUM(G8,G18,G25,G38)</f>
        <v>555</v>
      </c>
      <c r="H43" s="3">
        <f>SUM(H8,H18,H25,H38)</f>
        <v>0</v>
      </c>
      <c r="I43" s="3"/>
    </row>
    <row r="44" spans="1:9" ht="18" x14ac:dyDescent="0.25">
      <c r="A44" s="1"/>
      <c r="B44" t="s">
        <v>34</v>
      </c>
      <c r="C44">
        <v>55</v>
      </c>
    </row>
    <row r="45" spans="1:9" ht="28.2" thickBot="1" x14ac:dyDescent="0.3">
      <c r="B45" s="25" t="s">
        <v>26</v>
      </c>
      <c r="C45" s="3">
        <f>SUM(C18,C25,C38)</f>
        <v>38</v>
      </c>
      <c r="D45" s="3">
        <f>SUM(D18,D25,D38)</f>
        <v>38</v>
      </c>
      <c r="E45" s="3">
        <f>SUM(E18,E25,E38)</f>
        <v>45</v>
      </c>
      <c r="F45" s="3">
        <f>SUM(F18,F25,F38)</f>
        <v>210</v>
      </c>
      <c r="G45" s="3">
        <f>SUM(G18,G25,G38)</f>
        <v>555</v>
      </c>
      <c r="H45" s="3">
        <f>SUM(H18,H25,H38)</f>
        <v>0</v>
      </c>
    </row>
    <row r="46" spans="1:9" ht="14.4" thickBot="1" x14ac:dyDescent="0.3">
      <c r="E46" s="29">
        <f>E45</f>
        <v>45</v>
      </c>
      <c r="F46" s="30">
        <f>E45-G45</f>
        <v>-510</v>
      </c>
      <c r="G46" s="30">
        <f>G45</f>
        <v>555</v>
      </c>
    </row>
    <row r="47" spans="1:9" ht="14.4" thickBot="1" x14ac:dyDescent="0.3">
      <c r="E47" s="27" t="s">
        <v>66</v>
      </c>
      <c r="F47" s="28" t="s">
        <v>67</v>
      </c>
      <c r="G47" s="28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55"/>
  <sheetViews>
    <sheetView topLeftCell="A16" zoomScale="85" zoomScaleNormal="85" workbookViewId="0">
      <selection activeCell="K47" sqref="K47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9.09765625" style="7"/>
    <col min="7" max="7" width="18.8984375" customWidth="1"/>
  </cols>
  <sheetData>
    <row r="1" spans="1:9" ht="27" customHeight="1" thickBot="1" x14ac:dyDescent="0.45">
      <c r="A1" s="39" t="s">
        <v>39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22.5" customHeight="1" thickBot="1" x14ac:dyDescent="0.3">
      <c r="A7" s="2" t="s">
        <v>4</v>
      </c>
      <c r="B7" s="33" t="s">
        <v>25</v>
      </c>
      <c r="C7" s="34"/>
      <c r="D7" s="34"/>
      <c r="E7" s="34"/>
      <c r="F7" s="34"/>
      <c r="G7" s="34"/>
      <c r="H7" s="34"/>
      <c r="I7" s="35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36" t="s">
        <v>26</v>
      </c>
      <c r="C16" s="37"/>
      <c r="D16" s="37"/>
      <c r="E16" s="37"/>
      <c r="F16" s="37"/>
      <c r="G16" s="37"/>
      <c r="H16" s="37"/>
      <c r="I16" s="38"/>
    </row>
    <row r="17" spans="1:9" ht="23.25" customHeight="1" thickBot="1" x14ac:dyDescent="0.3">
      <c r="A17" s="2"/>
      <c r="B17" s="25" t="s">
        <v>26</v>
      </c>
      <c r="C17" s="3">
        <f>SUM(C18,C28,C42)</f>
        <v>45</v>
      </c>
      <c r="D17" s="3">
        <f>SUM(D18,D28,D42)</f>
        <v>45</v>
      </c>
      <c r="E17" s="3">
        <f>SUM(E18,E28,E42)</f>
        <v>45</v>
      </c>
      <c r="F17" s="3">
        <f>SUM(F18,F28,F42)</f>
        <v>330</v>
      </c>
      <c r="G17" s="3">
        <f>SUM(G18,G28,G42)</f>
        <v>525</v>
      </c>
      <c r="H17" s="3">
        <f>SUM(H18,H28,H42)</f>
        <v>0</v>
      </c>
      <c r="I17" s="24"/>
    </row>
    <row r="18" spans="1:9" ht="36.6" thickBot="1" x14ac:dyDescent="0.3">
      <c r="A18" s="8" t="s">
        <v>8</v>
      </c>
      <c r="B18" s="4" t="s">
        <v>28</v>
      </c>
      <c r="C18" s="3">
        <f>D18</f>
        <v>16</v>
      </c>
      <c r="D18" s="3">
        <f>SUM(D19:D27)</f>
        <v>16</v>
      </c>
      <c r="E18" s="3">
        <f>SUM(E19:E27)</f>
        <v>0</v>
      </c>
      <c r="F18" s="3">
        <f>SUM(F19:F27)</f>
        <v>180</v>
      </c>
      <c r="G18" s="3">
        <f>SUM(G19:G27)</f>
        <v>120</v>
      </c>
      <c r="H18" s="3">
        <f>SUM(H19:H27)</f>
        <v>0</v>
      </c>
      <c r="I18" s="3"/>
    </row>
    <row r="19" spans="1:9" ht="18.600000000000001" thickBot="1" x14ac:dyDescent="0.3">
      <c r="A19" s="8"/>
      <c r="B19" s="4" t="s">
        <v>78</v>
      </c>
      <c r="C19" s="6">
        <v>3</v>
      </c>
      <c r="D19" s="18">
        <f t="shared" ref="D19:D27" si="2">IF(C19=0,"",VALUE(LEFT(C19,1)))</f>
        <v>3</v>
      </c>
      <c r="E19" s="6"/>
      <c r="F19" s="26">
        <f>IF($B19=0,"",IF(LEFT($B19,2)="TT","",$C19*15))</f>
        <v>45</v>
      </c>
      <c r="G19" s="26" t="str">
        <f>IF($B19=0,"",IF(LEFT($B19,2)="TT",$C19*30,""))</f>
        <v/>
      </c>
      <c r="H19" s="6"/>
      <c r="I19" s="6">
        <f>C19-E19</f>
        <v>3</v>
      </c>
    </row>
    <row r="20" spans="1:9" ht="18.600000000000001" thickBot="1" x14ac:dyDescent="0.3">
      <c r="A20" s="8"/>
      <c r="B20" s="4" t="s">
        <v>70</v>
      </c>
      <c r="C20" s="6">
        <v>2</v>
      </c>
      <c r="D20" s="18">
        <f t="shared" si="2"/>
        <v>2</v>
      </c>
      <c r="E20" s="6"/>
      <c r="F20" s="26" t="str">
        <f t="shared" ref="F20:F39" si="3">IF($B20=0,"",IF(LEFT($B20,2)="TT","",$C20*15))</f>
        <v/>
      </c>
      <c r="G20" s="26">
        <f t="shared" ref="G20:G27" si="4">IF(B20=0,"",IF(LEFT(B20,2)="TT",C20*30,""))</f>
        <v>60</v>
      </c>
      <c r="H20" s="6"/>
      <c r="I20" s="6">
        <f t="shared" ref="I20" si="5">C20-E20</f>
        <v>2</v>
      </c>
    </row>
    <row r="21" spans="1:9" ht="18.600000000000001" thickBot="1" x14ac:dyDescent="0.3">
      <c r="A21" s="8"/>
      <c r="B21" s="4" t="s">
        <v>79</v>
      </c>
      <c r="C21" s="6">
        <v>3</v>
      </c>
      <c r="D21" s="18">
        <f t="shared" si="2"/>
        <v>3</v>
      </c>
      <c r="E21" s="6"/>
      <c r="F21" s="26">
        <f t="shared" si="3"/>
        <v>45</v>
      </c>
      <c r="G21" s="26" t="str">
        <f t="shared" si="4"/>
        <v/>
      </c>
      <c r="H21" s="6"/>
      <c r="I21" s="6"/>
    </row>
    <row r="22" spans="1:9" ht="18.600000000000001" thickBot="1" x14ac:dyDescent="0.3">
      <c r="A22" s="8"/>
      <c r="B22" s="4" t="s">
        <v>75</v>
      </c>
      <c r="C22" s="6">
        <v>2</v>
      </c>
      <c r="D22" s="18">
        <f t="shared" si="2"/>
        <v>2</v>
      </c>
      <c r="E22" s="6"/>
      <c r="F22" s="26">
        <f t="shared" si="3"/>
        <v>30</v>
      </c>
      <c r="G22" s="26" t="str">
        <f t="shared" si="4"/>
        <v/>
      </c>
      <c r="H22" s="6"/>
      <c r="I22" s="6"/>
    </row>
    <row r="23" spans="1:9" ht="18.600000000000001" thickBot="1" x14ac:dyDescent="0.3">
      <c r="A23" s="8"/>
      <c r="B23" s="4" t="s">
        <v>89</v>
      </c>
      <c r="C23" s="6">
        <v>2</v>
      </c>
      <c r="D23" s="18">
        <f t="shared" si="2"/>
        <v>2</v>
      </c>
      <c r="E23" s="6"/>
      <c r="F23" s="26">
        <f t="shared" si="3"/>
        <v>30</v>
      </c>
      <c r="G23" s="26" t="str">
        <f t="shared" si="4"/>
        <v/>
      </c>
      <c r="H23" s="6"/>
      <c r="I23" s="6"/>
    </row>
    <row r="24" spans="1:9" ht="18.600000000000001" thickBot="1" x14ac:dyDescent="0.3">
      <c r="A24" s="8"/>
      <c r="B24" s="4" t="s">
        <v>81</v>
      </c>
      <c r="C24" s="6">
        <v>2</v>
      </c>
      <c r="D24" s="18">
        <f t="shared" si="2"/>
        <v>2</v>
      </c>
      <c r="E24" s="6"/>
      <c r="F24" s="26">
        <f t="shared" si="3"/>
        <v>30</v>
      </c>
      <c r="G24" s="26" t="str">
        <f t="shared" si="4"/>
        <v/>
      </c>
      <c r="H24" s="6"/>
      <c r="I24" s="6"/>
    </row>
    <row r="25" spans="1:9" ht="18.600000000000001" thickBot="1" x14ac:dyDescent="0.3">
      <c r="A25" s="8"/>
      <c r="B25" s="4" t="s">
        <v>82</v>
      </c>
      <c r="C25" s="6">
        <v>2</v>
      </c>
      <c r="D25" s="18">
        <f t="shared" si="2"/>
        <v>2</v>
      </c>
      <c r="E25" s="6"/>
      <c r="F25" s="26" t="str">
        <f t="shared" si="3"/>
        <v/>
      </c>
      <c r="G25" s="26">
        <f t="shared" si="4"/>
        <v>60</v>
      </c>
      <c r="H25" s="6"/>
      <c r="I25" s="6"/>
    </row>
    <row r="26" spans="1:9" ht="18.600000000000001" thickBot="1" x14ac:dyDescent="0.3">
      <c r="A26" s="8"/>
      <c r="B26" s="4"/>
      <c r="C26" s="6"/>
      <c r="D26" s="18" t="str">
        <f t="shared" si="2"/>
        <v/>
      </c>
      <c r="E26" s="6"/>
      <c r="F26" s="26" t="str">
        <f t="shared" si="3"/>
        <v/>
      </c>
      <c r="G26" s="26" t="str">
        <f t="shared" si="4"/>
        <v/>
      </c>
      <c r="H26" s="6"/>
      <c r="I26" s="6"/>
    </row>
    <row r="27" spans="1:9" ht="18.600000000000001" thickBot="1" x14ac:dyDescent="0.3">
      <c r="A27" s="8"/>
      <c r="B27" s="4"/>
      <c r="C27" s="6"/>
      <c r="D27" s="18" t="str">
        <f t="shared" si="2"/>
        <v/>
      </c>
      <c r="E27" s="6"/>
      <c r="F27" s="26" t="str">
        <f t="shared" si="3"/>
        <v/>
      </c>
      <c r="G27" s="26" t="str">
        <f t="shared" si="4"/>
        <v/>
      </c>
      <c r="H27" s="6"/>
      <c r="I27" s="6"/>
    </row>
    <row r="28" spans="1:9" ht="34.200000000000003" thickBot="1" x14ac:dyDescent="0.3">
      <c r="A28" s="8" t="s">
        <v>9</v>
      </c>
      <c r="B28" s="22" t="s">
        <v>36</v>
      </c>
      <c r="C28" s="3">
        <f>D28</f>
        <v>25</v>
      </c>
      <c r="D28" s="3">
        <f>SUM(D29:D41)</f>
        <v>25</v>
      </c>
      <c r="E28" s="3">
        <f>SUM(E29:E41)</f>
        <v>45</v>
      </c>
      <c r="F28" s="3">
        <f>SUM(F29:F41)</f>
        <v>120</v>
      </c>
      <c r="G28" s="3">
        <f>SUM(G29:G41)</f>
        <v>345</v>
      </c>
      <c r="H28" s="3">
        <f>SUM(H29:H41)</f>
        <v>0</v>
      </c>
      <c r="I28" s="3"/>
    </row>
    <row r="29" spans="1:9" ht="18.600000000000001" thickBot="1" x14ac:dyDescent="0.3">
      <c r="A29" s="8"/>
      <c r="B29" s="4" t="s">
        <v>77</v>
      </c>
      <c r="C29" s="6">
        <v>2</v>
      </c>
      <c r="D29" s="18">
        <f t="shared" ref="D29:D41" si="6">IF(C29=0,"",VALUE(LEFT(C29,1)))</f>
        <v>2</v>
      </c>
      <c r="E29" s="6"/>
      <c r="F29" s="26" t="str">
        <f t="shared" si="3"/>
        <v/>
      </c>
      <c r="G29" s="26">
        <f>IF(B29=0,"",IF(LEFT(B29,2)="TT",C29*30,""))</f>
        <v>60</v>
      </c>
      <c r="H29" s="6"/>
      <c r="I29" s="6"/>
    </row>
    <row r="30" spans="1:9" ht="18.600000000000001" thickBot="1" x14ac:dyDescent="0.3">
      <c r="A30" s="8"/>
      <c r="B30" s="4" t="s">
        <v>84</v>
      </c>
      <c r="C30" s="6">
        <v>2</v>
      </c>
      <c r="D30" s="18">
        <f t="shared" si="6"/>
        <v>2</v>
      </c>
      <c r="E30" s="6"/>
      <c r="F30" s="26">
        <f t="shared" si="3"/>
        <v>30</v>
      </c>
      <c r="G30" s="26" t="str">
        <f t="shared" ref="G30:G39" si="7">IF(B30=0,"",IF(LEFT(B30,2)="TT",C30*30,""))</f>
        <v/>
      </c>
      <c r="H30" s="6"/>
      <c r="I30" s="6"/>
    </row>
    <row r="31" spans="1:9" ht="18.600000000000001" thickBot="1" x14ac:dyDescent="0.3">
      <c r="A31" s="8"/>
      <c r="B31" s="4" t="s">
        <v>91</v>
      </c>
      <c r="C31" s="6">
        <v>2</v>
      </c>
      <c r="D31" s="18">
        <f t="shared" si="6"/>
        <v>2</v>
      </c>
      <c r="E31" s="6"/>
      <c r="F31" s="26">
        <f t="shared" si="3"/>
        <v>30</v>
      </c>
      <c r="G31" s="26" t="str">
        <f t="shared" si="7"/>
        <v/>
      </c>
      <c r="H31" s="6"/>
      <c r="I31" s="6"/>
    </row>
    <row r="32" spans="1:9" ht="18.600000000000001" thickBot="1" x14ac:dyDescent="0.3">
      <c r="A32" s="8"/>
      <c r="B32" s="4" t="s">
        <v>83</v>
      </c>
      <c r="C32" s="6">
        <v>2</v>
      </c>
      <c r="D32" s="18">
        <f t="shared" si="6"/>
        <v>2</v>
      </c>
      <c r="E32" s="6"/>
      <c r="F32" s="26" t="str">
        <f t="shared" si="3"/>
        <v/>
      </c>
      <c r="G32" s="26">
        <f t="shared" si="7"/>
        <v>60</v>
      </c>
      <c r="H32" s="6"/>
      <c r="I32" s="6"/>
    </row>
    <row r="33" spans="1:9" ht="36.6" thickBot="1" x14ac:dyDescent="0.3">
      <c r="A33" s="8"/>
      <c r="B33" s="4" t="s">
        <v>88</v>
      </c>
      <c r="C33" s="6">
        <v>2</v>
      </c>
      <c r="D33" s="18">
        <f t="shared" si="6"/>
        <v>2</v>
      </c>
      <c r="E33" s="6"/>
      <c r="F33" s="26" t="str">
        <f t="shared" si="3"/>
        <v/>
      </c>
      <c r="G33" s="26">
        <f t="shared" si="7"/>
        <v>60</v>
      </c>
      <c r="H33" s="6"/>
      <c r="I33" s="6"/>
    </row>
    <row r="34" spans="1:9" ht="36.6" thickBot="1" x14ac:dyDescent="0.3">
      <c r="A34" s="8"/>
      <c r="B34" s="4" t="s">
        <v>90</v>
      </c>
      <c r="C34" s="6">
        <v>2</v>
      </c>
      <c r="D34" s="18">
        <f t="shared" si="6"/>
        <v>2</v>
      </c>
      <c r="E34" s="6"/>
      <c r="F34" s="26" t="str">
        <f t="shared" si="3"/>
        <v/>
      </c>
      <c r="G34" s="26">
        <f t="shared" si="7"/>
        <v>60</v>
      </c>
      <c r="H34" s="6"/>
      <c r="I34" s="6"/>
    </row>
    <row r="35" spans="1:9" ht="36.6" thickBot="1" x14ac:dyDescent="0.3">
      <c r="A35" s="8"/>
      <c r="B35" s="4" t="s">
        <v>93</v>
      </c>
      <c r="C35" s="6">
        <v>2</v>
      </c>
      <c r="D35" s="18">
        <f t="shared" si="6"/>
        <v>2</v>
      </c>
      <c r="E35" s="6"/>
      <c r="F35" s="26" t="str">
        <f t="shared" si="3"/>
        <v/>
      </c>
      <c r="G35" s="26">
        <f t="shared" si="7"/>
        <v>60</v>
      </c>
      <c r="H35" s="6"/>
      <c r="I35" s="6"/>
    </row>
    <row r="36" spans="1:9" ht="18.600000000000001" thickBot="1" x14ac:dyDescent="0.3">
      <c r="A36" s="8"/>
      <c r="B36" s="4" t="s">
        <v>87</v>
      </c>
      <c r="C36" s="6">
        <v>2</v>
      </c>
      <c r="D36" s="18">
        <f t="shared" si="6"/>
        <v>2</v>
      </c>
      <c r="E36" s="6"/>
      <c r="F36" s="26">
        <f t="shared" si="3"/>
        <v>30</v>
      </c>
      <c r="G36" s="26" t="str">
        <f t="shared" si="7"/>
        <v/>
      </c>
      <c r="H36" s="6"/>
      <c r="I36" s="6"/>
    </row>
    <row r="37" spans="1:9" ht="18.600000000000001" thickBot="1" x14ac:dyDescent="0.3">
      <c r="A37" s="8"/>
      <c r="B37" s="4" t="s">
        <v>94</v>
      </c>
      <c r="C37" s="6">
        <v>2</v>
      </c>
      <c r="D37" s="18">
        <f t="shared" si="6"/>
        <v>2</v>
      </c>
      <c r="E37" s="6"/>
      <c r="F37" s="26">
        <f t="shared" si="3"/>
        <v>30</v>
      </c>
      <c r="G37" s="26" t="str">
        <f t="shared" si="7"/>
        <v/>
      </c>
      <c r="H37" s="6"/>
      <c r="I37" s="6"/>
    </row>
    <row r="38" spans="1:9" ht="18.600000000000001" thickBot="1" x14ac:dyDescent="0.3">
      <c r="A38" s="8"/>
      <c r="B38" s="4"/>
      <c r="C38" s="6"/>
      <c r="D38" s="18" t="str">
        <f t="shared" si="6"/>
        <v/>
      </c>
      <c r="E38" s="6"/>
      <c r="F38" s="26" t="str">
        <f t="shared" si="3"/>
        <v/>
      </c>
      <c r="G38" s="26" t="str">
        <f t="shared" si="7"/>
        <v/>
      </c>
      <c r="H38" s="6"/>
      <c r="I38" s="6"/>
    </row>
    <row r="39" spans="1:9" ht="18.600000000000001" thickBot="1" x14ac:dyDescent="0.3">
      <c r="A39" s="8"/>
      <c r="B39" s="4"/>
      <c r="C39" s="6"/>
      <c r="D39" s="18" t="str">
        <f t="shared" si="6"/>
        <v/>
      </c>
      <c r="E39" s="6"/>
      <c r="F39" s="26" t="str">
        <f t="shared" si="3"/>
        <v/>
      </c>
      <c r="G39" s="26" t="str">
        <f t="shared" si="7"/>
        <v/>
      </c>
      <c r="H39" s="6"/>
      <c r="I39" s="6"/>
    </row>
    <row r="40" spans="1:9" ht="18.600000000000001" thickBot="1" x14ac:dyDescent="0.3">
      <c r="A40" s="8"/>
      <c r="B40" s="11" t="s">
        <v>63</v>
      </c>
      <c r="C40" s="14">
        <v>1</v>
      </c>
      <c r="D40" s="18">
        <f t="shared" si="6"/>
        <v>1</v>
      </c>
      <c r="E40" s="6">
        <v>45</v>
      </c>
      <c r="F40" s="6"/>
      <c r="G40" s="6">
        <f>E40</f>
        <v>45</v>
      </c>
      <c r="H40" s="6"/>
      <c r="I40" s="6"/>
    </row>
    <row r="41" spans="1:9" ht="18.600000000000001" thickBot="1" x14ac:dyDescent="0.3">
      <c r="A41" s="8"/>
      <c r="B41" s="12" t="s">
        <v>64</v>
      </c>
      <c r="C41" s="16">
        <v>6</v>
      </c>
      <c r="D41" s="18">
        <f t="shared" si="6"/>
        <v>6</v>
      </c>
      <c r="E41" s="6"/>
      <c r="F41" s="6"/>
      <c r="G41" s="6"/>
      <c r="H41" s="6"/>
      <c r="I41" s="6"/>
    </row>
    <row r="42" spans="1:9" ht="18.600000000000001" thickBot="1" x14ac:dyDescent="0.3">
      <c r="A42" s="8" t="s">
        <v>27</v>
      </c>
      <c r="B42" s="4" t="s">
        <v>37</v>
      </c>
      <c r="C42" s="3">
        <f>D42</f>
        <v>4</v>
      </c>
      <c r="D42" s="3">
        <f>SUM(D43:D50)</f>
        <v>4</v>
      </c>
      <c r="E42" s="3">
        <f t="shared" ref="E42:H42" si="8">SUM(E43:E50)</f>
        <v>0</v>
      </c>
      <c r="F42" s="3">
        <f t="shared" si="8"/>
        <v>30</v>
      </c>
      <c r="G42" s="3">
        <f t="shared" si="8"/>
        <v>60</v>
      </c>
      <c r="H42" s="3">
        <f t="shared" si="8"/>
        <v>0</v>
      </c>
      <c r="I42" s="3"/>
    </row>
    <row r="43" spans="1:9" ht="36.6" thickBot="1" x14ac:dyDescent="0.3">
      <c r="A43" s="8"/>
      <c r="B43" s="4" t="s">
        <v>95</v>
      </c>
      <c r="C43" s="6">
        <v>2</v>
      </c>
      <c r="D43" s="18">
        <f t="shared" ref="D43:D50" si="9">IF(C43=0,"",VALUE(LEFT(C43,1)))</f>
        <v>2</v>
      </c>
      <c r="E43" s="6"/>
      <c r="F43" s="26" t="str">
        <f t="shared" ref="F43:F50" si="10">IF($B43=0,"",IF(LEFT($B43,2)="TT","",$C43*15))</f>
        <v/>
      </c>
      <c r="G43" s="26">
        <f t="shared" ref="G43:G50" si="11">IF(B43=0,"",IF(LEFT(B43,2)="TT",C43*30,""))</f>
        <v>60</v>
      </c>
      <c r="H43" s="6"/>
      <c r="I43" s="6"/>
    </row>
    <row r="44" spans="1:9" ht="18.600000000000001" thickBot="1" x14ac:dyDescent="0.3">
      <c r="A44" s="8"/>
      <c r="B44" s="4" t="s">
        <v>85</v>
      </c>
      <c r="C44" s="6">
        <v>2</v>
      </c>
      <c r="D44" s="18">
        <f t="shared" si="9"/>
        <v>2</v>
      </c>
      <c r="E44" s="6"/>
      <c r="F44" s="26">
        <f t="shared" si="10"/>
        <v>30</v>
      </c>
      <c r="G44" s="26" t="str">
        <f t="shared" si="11"/>
        <v/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9"/>
        <v/>
      </c>
      <c r="E45" s="6"/>
      <c r="F45" s="26" t="str">
        <f t="shared" si="10"/>
        <v/>
      </c>
      <c r="G45" s="26" t="str">
        <f t="shared" si="11"/>
        <v/>
      </c>
      <c r="H45" s="6"/>
      <c r="I45" s="6"/>
    </row>
    <row r="46" spans="1:9" ht="18.600000000000001" thickBot="1" x14ac:dyDescent="0.3">
      <c r="A46" s="8"/>
      <c r="B46" s="4"/>
      <c r="C46" s="6"/>
      <c r="D46" s="18" t="str">
        <f t="shared" si="9"/>
        <v/>
      </c>
      <c r="E46" s="6"/>
      <c r="F46" s="26" t="str">
        <f t="shared" si="10"/>
        <v/>
      </c>
      <c r="G46" s="26" t="str">
        <f t="shared" si="11"/>
        <v/>
      </c>
      <c r="H46" s="6"/>
      <c r="I46" s="6">
        <f t="shared" ref="I46" si="12">C46-E46</f>
        <v>0</v>
      </c>
    </row>
    <row r="47" spans="1:9" ht="18.600000000000001" thickBot="1" x14ac:dyDescent="0.3">
      <c r="A47" s="8"/>
      <c r="B47" s="4"/>
      <c r="C47" s="6"/>
      <c r="D47" s="18" t="str">
        <f t="shared" si="9"/>
        <v/>
      </c>
      <c r="E47" s="6"/>
      <c r="F47" s="26" t="str">
        <f t="shared" si="10"/>
        <v/>
      </c>
      <c r="G47" s="26" t="str">
        <f t="shared" si="11"/>
        <v/>
      </c>
      <c r="H47" s="6"/>
      <c r="I47" s="6"/>
    </row>
    <row r="48" spans="1:9" ht="18.600000000000001" thickBot="1" x14ac:dyDescent="0.3">
      <c r="A48" s="8"/>
      <c r="B48" s="4"/>
      <c r="C48" s="6"/>
      <c r="D48" s="18" t="str">
        <f t="shared" si="9"/>
        <v/>
      </c>
      <c r="E48" s="6"/>
      <c r="F48" s="26" t="str">
        <f t="shared" si="10"/>
        <v/>
      </c>
      <c r="G48" s="26" t="str">
        <f t="shared" si="11"/>
        <v/>
      </c>
      <c r="H48" s="6"/>
      <c r="I48" s="6"/>
    </row>
    <row r="49" spans="1:9" ht="18.600000000000001" thickBot="1" x14ac:dyDescent="0.3">
      <c r="A49" s="8"/>
      <c r="B49" s="4"/>
      <c r="C49" s="6"/>
      <c r="D49" s="18" t="str">
        <f t="shared" si="9"/>
        <v/>
      </c>
      <c r="E49" s="6"/>
      <c r="F49" s="26" t="str">
        <f t="shared" si="10"/>
        <v/>
      </c>
      <c r="G49" s="26" t="str">
        <f t="shared" si="11"/>
        <v/>
      </c>
      <c r="H49" s="6"/>
      <c r="I49" s="6"/>
    </row>
    <row r="50" spans="1:9" ht="18.600000000000001" thickBot="1" x14ac:dyDescent="0.3">
      <c r="A50" s="8"/>
      <c r="B50" s="4"/>
      <c r="C50" s="6"/>
      <c r="D50" s="18" t="str">
        <f t="shared" si="9"/>
        <v/>
      </c>
      <c r="E50" s="6"/>
      <c r="F50" s="26" t="str">
        <f t="shared" si="10"/>
        <v/>
      </c>
      <c r="G50" s="26" t="str">
        <f t="shared" si="11"/>
        <v/>
      </c>
      <c r="H50" s="6"/>
      <c r="I50" s="6"/>
    </row>
    <row r="51" spans="1:9" ht="18.600000000000001" thickBot="1" x14ac:dyDescent="0.3">
      <c r="A51" s="10"/>
      <c r="B51" s="5" t="s">
        <v>10</v>
      </c>
      <c r="C51" s="3">
        <f>SUM(C8,C18,C28,C42)</f>
        <v>65</v>
      </c>
      <c r="D51" s="3">
        <f>SUM(D8,D18,D28,D42)</f>
        <v>65</v>
      </c>
      <c r="E51" s="3">
        <f>SUM(E8,E18,E28,E42)</f>
        <v>435</v>
      </c>
      <c r="F51" s="3">
        <f>SUM(F8,F18,F28,F42)</f>
        <v>330</v>
      </c>
      <c r="G51" s="3">
        <f>SUM(G8,G18,G28,G42)</f>
        <v>525</v>
      </c>
      <c r="H51" s="3">
        <f>SUM(H8,H18,H28,H42)</f>
        <v>0</v>
      </c>
      <c r="I51" s="3"/>
    </row>
    <row r="52" spans="1:9" ht="18" x14ac:dyDescent="0.25">
      <c r="A52" s="1"/>
      <c r="B52" t="s">
        <v>34</v>
      </c>
      <c r="C52">
        <v>65</v>
      </c>
    </row>
    <row r="53" spans="1:9" ht="28.2" thickBot="1" x14ac:dyDescent="0.3">
      <c r="B53" s="25" t="s">
        <v>26</v>
      </c>
      <c r="C53" s="3">
        <f>SUM(C18,C28,C42)</f>
        <v>45</v>
      </c>
      <c r="D53" s="3">
        <f>SUM(D18,D28,D42)</f>
        <v>45</v>
      </c>
      <c r="E53" s="3">
        <f>SUM(E18,E28,E42)</f>
        <v>45</v>
      </c>
      <c r="F53" s="3">
        <f>SUM(F18,F28,F42)</f>
        <v>330</v>
      </c>
      <c r="G53" s="3">
        <f>SUM(G18,G28,G42)</f>
        <v>525</v>
      </c>
      <c r="H53" s="3">
        <f>SUM(H18,H28,H42)</f>
        <v>0</v>
      </c>
    </row>
    <row r="54" spans="1:9" ht="14.4" thickBot="1" x14ac:dyDescent="0.3">
      <c r="E54" s="29">
        <f>E53</f>
        <v>45</v>
      </c>
      <c r="F54" s="30">
        <f>E53-G53</f>
        <v>-480</v>
      </c>
      <c r="G54" s="30">
        <f>G53</f>
        <v>525</v>
      </c>
    </row>
    <row r="55" spans="1:9" ht="14.4" thickBot="1" x14ac:dyDescent="0.3">
      <c r="E55" s="31" t="s">
        <v>66</v>
      </c>
      <c r="F55" s="32" t="s">
        <v>67</v>
      </c>
      <c r="G55" s="32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9"/>
  <sheetViews>
    <sheetView topLeftCell="A28" zoomScale="85" zoomScaleNormal="85" workbookViewId="0">
      <selection activeCell="A45" sqref="A45:XFD55"/>
    </sheetView>
  </sheetViews>
  <sheetFormatPr defaultRowHeight="13.8" x14ac:dyDescent="0.25"/>
  <cols>
    <col min="1" max="1" width="16.3984375" customWidth="1"/>
    <col min="2" max="2" width="25.69921875" customWidth="1"/>
    <col min="3" max="4" width="9.3984375" customWidth="1"/>
    <col min="5" max="5" width="11" style="7" customWidth="1"/>
    <col min="6" max="6" width="13.09765625" customWidth="1"/>
    <col min="7" max="7" width="18.8984375" customWidth="1"/>
  </cols>
  <sheetData>
    <row r="1" spans="1:9" ht="27" customHeight="1" thickBot="1" x14ac:dyDescent="0.45">
      <c r="A1" s="39" t="s">
        <v>41</v>
      </c>
      <c r="B1" s="39"/>
      <c r="C1" s="39"/>
      <c r="D1" s="39"/>
      <c r="E1" s="39"/>
      <c r="F1" s="39"/>
      <c r="G1" s="39"/>
      <c r="H1" s="39"/>
      <c r="I1" s="39"/>
    </row>
    <row r="2" spans="1:9" ht="14.4" hidden="1" thickBot="1" x14ac:dyDescent="0.3">
      <c r="A2" s="40" t="s">
        <v>11</v>
      </c>
      <c r="B2" s="40"/>
      <c r="C2" s="40"/>
      <c r="D2" s="40"/>
      <c r="E2" s="40"/>
      <c r="F2" s="40"/>
      <c r="G2" s="40"/>
      <c r="H2" s="40"/>
      <c r="I2" s="40"/>
    </row>
    <row r="3" spans="1:9" ht="18" thickBot="1" x14ac:dyDescent="0.3">
      <c r="A3" s="41" t="s">
        <v>13</v>
      </c>
      <c r="B3" s="41" t="s">
        <v>14</v>
      </c>
      <c r="C3" s="44" t="s">
        <v>0</v>
      </c>
      <c r="D3" s="45"/>
      <c r="E3" s="45"/>
      <c r="F3" s="45"/>
      <c r="G3" s="45"/>
      <c r="H3" s="45"/>
      <c r="I3" s="46"/>
    </row>
    <row r="4" spans="1:9" ht="18.600000000000001" thickBot="1" x14ac:dyDescent="0.3">
      <c r="A4" s="42"/>
      <c r="B4" s="42"/>
      <c r="C4" s="47" t="s">
        <v>15</v>
      </c>
      <c r="D4" s="50" t="s">
        <v>15</v>
      </c>
      <c r="E4" s="53" t="s">
        <v>16</v>
      </c>
      <c r="F4" s="54"/>
      <c r="G4" s="54"/>
      <c r="H4" s="55"/>
      <c r="I4" s="47" t="s">
        <v>18</v>
      </c>
    </row>
    <row r="5" spans="1:9" ht="18.75" customHeight="1" x14ac:dyDescent="0.25">
      <c r="A5" s="42"/>
      <c r="B5" s="42"/>
      <c r="C5" s="48"/>
      <c r="D5" s="51"/>
      <c r="E5" s="47" t="s">
        <v>12</v>
      </c>
      <c r="F5" s="9" t="s">
        <v>1</v>
      </c>
      <c r="G5" s="56" t="s">
        <v>17</v>
      </c>
      <c r="H5" s="47" t="s">
        <v>3</v>
      </c>
      <c r="I5" s="48"/>
    </row>
    <row r="6" spans="1:9" ht="31.5" customHeight="1" thickBot="1" x14ac:dyDescent="0.3">
      <c r="A6" s="43"/>
      <c r="B6" s="43"/>
      <c r="C6" s="49"/>
      <c r="D6" s="52"/>
      <c r="E6" s="49"/>
      <c r="F6" s="6" t="s">
        <v>2</v>
      </c>
      <c r="G6" s="57"/>
      <c r="H6" s="49"/>
      <c r="I6" s="49"/>
    </row>
    <row r="7" spans="1:9" ht="31.5" customHeight="1" thickBot="1" x14ac:dyDescent="0.3">
      <c r="A7" s="2" t="s">
        <v>4</v>
      </c>
      <c r="B7" s="33" t="s">
        <v>42</v>
      </c>
      <c r="C7" s="34"/>
      <c r="D7" s="34"/>
      <c r="E7" s="34"/>
      <c r="F7" s="34"/>
      <c r="G7" s="34"/>
      <c r="H7" s="34"/>
      <c r="I7" s="35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33" t="s">
        <v>25</v>
      </c>
      <c r="C25" s="34"/>
      <c r="D25" s="34"/>
      <c r="E25" s="34"/>
      <c r="F25" s="34"/>
      <c r="G25" s="34"/>
      <c r="H25" s="34"/>
      <c r="I25" s="35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36" t="s">
        <v>26</v>
      </c>
      <c r="C34" s="37"/>
      <c r="D34" s="37"/>
      <c r="E34" s="37"/>
      <c r="F34" s="37"/>
      <c r="G34" s="37"/>
      <c r="H34" s="37"/>
      <c r="I34" s="38"/>
    </row>
    <row r="35" spans="1:9" ht="23.25" customHeight="1" thickBot="1" x14ac:dyDescent="0.3">
      <c r="A35" s="2"/>
      <c r="B35" s="25" t="s">
        <v>26</v>
      </c>
      <c r="C35" s="3">
        <f>SUM(C36,C46,C60)</f>
        <v>45</v>
      </c>
      <c r="D35" s="3">
        <f>SUM(D36,D46,D60)</f>
        <v>45</v>
      </c>
      <c r="E35" s="3">
        <f>SUM(E36,E46,E60)</f>
        <v>45</v>
      </c>
      <c r="F35" s="3">
        <f>SUM(F36,F46,F60)</f>
        <v>330</v>
      </c>
      <c r="G35" s="3">
        <f>SUM(G36,G46,G60)</f>
        <v>525</v>
      </c>
      <c r="H35" s="3">
        <f>SUM(H36,H46,H60)</f>
        <v>0</v>
      </c>
      <c r="I35" s="24"/>
    </row>
    <row r="36" spans="1:9" ht="36.6" thickBot="1" x14ac:dyDescent="0.3">
      <c r="A36" s="8" t="s">
        <v>44</v>
      </c>
      <c r="B36" s="4" t="s">
        <v>28</v>
      </c>
      <c r="C36" s="3">
        <f>D36</f>
        <v>16</v>
      </c>
      <c r="D36" s="3">
        <f>SUM(D37:D45)</f>
        <v>16</v>
      </c>
      <c r="E36" s="3">
        <f>SUM(E37:E45)</f>
        <v>0</v>
      </c>
      <c r="F36" s="3">
        <f>SUM(F37:F45)</f>
        <v>180</v>
      </c>
      <c r="G36" s="3">
        <f>SUM(G37:G45)</f>
        <v>120</v>
      </c>
      <c r="H36" s="3">
        <f>SUM(H37:H45)</f>
        <v>0</v>
      </c>
      <c r="I36" s="3"/>
    </row>
    <row r="37" spans="1:9" ht="18.600000000000001" thickBot="1" x14ac:dyDescent="0.3">
      <c r="A37" s="8"/>
      <c r="B37" s="4" t="s">
        <v>78</v>
      </c>
      <c r="C37" s="6">
        <v>3</v>
      </c>
      <c r="D37" s="18">
        <f t="shared" ref="D37:D45" si="4">IF(C37=0,"",VALUE(LEFT(C37,1)))</f>
        <v>3</v>
      </c>
      <c r="E37" s="6"/>
      <c r="F37" s="26">
        <f>IF($B37=0,"",IF(LEFT($B37,2)="TT","",$C37*15))</f>
        <v>45</v>
      </c>
      <c r="G37" s="26" t="str">
        <f>IF($B37=0,"",IF(LEFT($B37,2)="TT",$C37*30,""))</f>
        <v/>
      </c>
      <c r="H37" s="6"/>
      <c r="I37" s="6">
        <f>C37-E37</f>
        <v>3</v>
      </c>
    </row>
    <row r="38" spans="1:9" ht="18.600000000000001" thickBot="1" x14ac:dyDescent="0.3">
      <c r="A38" s="8"/>
      <c r="B38" s="4" t="s">
        <v>70</v>
      </c>
      <c r="C38" s="6">
        <v>2</v>
      </c>
      <c r="D38" s="18">
        <f t="shared" si="4"/>
        <v>2</v>
      </c>
      <c r="E38" s="6"/>
      <c r="F38" s="26" t="str">
        <f t="shared" ref="F38:F57" si="5">IF($B38=0,"",IF(LEFT($B38,2)="TT","",$C38*15))</f>
        <v/>
      </c>
      <c r="G38" s="26">
        <f t="shared" ref="G38:G57" si="6">IF(B38=0,"",IF(LEFT(B38,2)="TT",C38*30,""))</f>
        <v>60</v>
      </c>
      <c r="H38" s="6"/>
      <c r="I38" s="6">
        <f t="shared" ref="I38" si="7">C38-E38</f>
        <v>2</v>
      </c>
    </row>
    <row r="39" spans="1:9" ht="18.600000000000001" thickBot="1" x14ac:dyDescent="0.3">
      <c r="A39" s="8"/>
      <c r="B39" s="4" t="s">
        <v>79</v>
      </c>
      <c r="C39" s="6">
        <v>3</v>
      </c>
      <c r="D39" s="18">
        <f t="shared" si="4"/>
        <v>3</v>
      </c>
      <c r="E39" s="6"/>
      <c r="F39" s="26">
        <f t="shared" si="5"/>
        <v>45</v>
      </c>
      <c r="G39" s="26" t="str">
        <f t="shared" si="6"/>
        <v/>
      </c>
      <c r="H39" s="6"/>
      <c r="I39" s="6"/>
    </row>
    <row r="40" spans="1:9" ht="18.600000000000001" thickBot="1" x14ac:dyDescent="0.3">
      <c r="A40" s="8"/>
      <c r="B40" s="4" t="s">
        <v>75</v>
      </c>
      <c r="C40" s="6">
        <v>2</v>
      </c>
      <c r="D40" s="18">
        <f t="shared" si="4"/>
        <v>2</v>
      </c>
      <c r="E40" s="6"/>
      <c r="F40" s="26">
        <f t="shared" si="5"/>
        <v>30</v>
      </c>
      <c r="G40" s="26" t="str">
        <f t="shared" si="6"/>
        <v/>
      </c>
      <c r="H40" s="6"/>
      <c r="I40" s="6"/>
    </row>
    <row r="41" spans="1:9" ht="18.600000000000001" thickBot="1" x14ac:dyDescent="0.3">
      <c r="A41" s="8"/>
      <c r="B41" s="4" t="s">
        <v>89</v>
      </c>
      <c r="C41" s="6">
        <v>2</v>
      </c>
      <c r="D41" s="18">
        <f t="shared" si="4"/>
        <v>2</v>
      </c>
      <c r="E41" s="6"/>
      <c r="F41" s="26">
        <f t="shared" si="5"/>
        <v>30</v>
      </c>
      <c r="G41" s="26" t="str">
        <f t="shared" si="6"/>
        <v/>
      </c>
      <c r="H41" s="6"/>
      <c r="I41" s="6"/>
    </row>
    <row r="42" spans="1:9" ht="18.600000000000001" thickBot="1" x14ac:dyDescent="0.3">
      <c r="A42" s="8"/>
      <c r="B42" s="4" t="s">
        <v>81</v>
      </c>
      <c r="C42" s="6">
        <v>2</v>
      </c>
      <c r="D42" s="18">
        <f t="shared" si="4"/>
        <v>2</v>
      </c>
      <c r="E42" s="6"/>
      <c r="F42" s="26">
        <f t="shared" si="5"/>
        <v>30</v>
      </c>
      <c r="G42" s="26" t="str">
        <f t="shared" si="6"/>
        <v/>
      </c>
      <c r="H42" s="6"/>
      <c r="I42" s="6"/>
    </row>
    <row r="43" spans="1:9" ht="18.600000000000001" thickBot="1" x14ac:dyDescent="0.3">
      <c r="A43" s="8"/>
      <c r="B43" s="4" t="s">
        <v>82</v>
      </c>
      <c r="C43" s="6">
        <v>2</v>
      </c>
      <c r="D43" s="18">
        <f t="shared" si="4"/>
        <v>2</v>
      </c>
      <c r="E43" s="6"/>
      <c r="F43" s="26" t="str">
        <f t="shared" si="5"/>
        <v/>
      </c>
      <c r="G43" s="26">
        <f t="shared" si="6"/>
        <v>60</v>
      </c>
      <c r="H43" s="6"/>
      <c r="I43" s="6"/>
    </row>
    <row r="44" spans="1:9" ht="18.600000000000001" thickBot="1" x14ac:dyDescent="0.3">
      <c r="A44" s="8"/>
      <c r="B44" s="4"/>
      <c r="C44" s="6"/>
      <c r="D44" s="18" t="str">
        <f t="shared" si="4"/>
        <v/>
      </c>
      <c r="E44" s="6"/>
      <c r="F44" s="26" t="str">
        <f t="shared" si="5"/>
        <v/>
      </c>
      <c r="G44" s="26" t="str">
        <f t="shared" si="6"/>
        <v/>
      </c>
      <c r="H44" s="6"/>
      <c r="I44" s="6"/>
    </row>
    <row r="45" spans="1:9" ht="18.600000000000001" thickBot="1" x14ac:dyDescent="0.3">
      <c r="A45" s="8"/>
      <c r="B45" s="4"/>
      <c r="C45" s="6"/>
      <c r="D45" s="18" t="str">
        <f t="shared" si="4"/>
        <v/>
      </c>
      <c r="E45" s="6"/>
      <c r="F45" s="26" t="str">
        <f t="shared" si="5"/>
        <v/>
      </c>
      <c r="G45" s="26" t="str">
        <f t="shared" si="6"/>
        <v/>
      </c>
      <c r="H45" s="6"/>
      <c r="I45" s="6"/>
    </row>
    <row r="46" spans="1:9" ht="34.200000000000003" thickBot="1" x14ac:dyDescent="0.3">
      <c r="A46" s="8" t="s">
        <v>45</v>
      </c>
      <c r="B46" s="22" t="s">
        <v>36</v>
      </c>
      <c r="C46" s="3">
        <f>D46</f>
        <v>25</v>
      </c>
      <c r="D46" s="3">
        <f>SUM(D47:D59)</f>
        <v>25</v>
      </c>
      <c r="E46" s="3">
        <f>SUM(E47:E59)</f>
        <v>45</v>
      </c>
      <c r="F46" s="3">
        <f>SUM(F47:F59)</f>
        <v>120</v>
      </c>
      <c r="G46" s="3">
        <f>SUM(G47:G59)</f>
        <v>345</v>
      </c>
      <c r="H46" s="3">
        <f>SUM(H47:H59)</f>
        <v>0</v>
      </c>
      <c r="I46" s="3"/>
    </row>
    <row r="47" spans="1:9" ht="18.600000000000001" thickBot="1" x14ac:dyDescent="0.3">
      <c r="A47" s="8"/>
      <c r="B47" s="4" t="s">
        <v>77</v>
      </c>
      <c r="C47" s="6">
        <v>2</v>
      </c>
      <c r="D47" s="18">
        <f t="shared" ref="D47:D59" si="8">IF(C47=0,"",VALUE(LEFT(C47,1)))</f>
        <v>2</v>
      </c>
      <c r="E47" s="6"/>
      <c r="F47" s="26" t="str">
        <f t="shared" si="5"/>
        <v/>
      </c>
      <c r="G47" s="26">
        <f t="shared" si="6"/>
        <v>60</v>
      </c>
      <c r="H47" s="6"/>
      <c r="I47" s="6"/>
    </row>
    <row r="48" spans="1:9" ht="18.600000000000001" thickBot="1" x14ac:dyDescent="0.3">
      <c r="A48" s="8"/>
      <c r="B48" s="4" t="s">
        <v>84</v>
      </c>
      <c r="C48" s="6">
        <v>2</v>
      </c>
      <c r="D48" s="18">
        <f t="shared" si="8"/>
        <v>2</v>
      </c>
      <c r="E48" s="6"/>
      <c r="F48" s="26">
        <f t="shared" si="5"/>
        <v>30</v>
      </c>
      <c r="G48" s="26" t="str">
        <f t="shared" si="6"/>
        <v/>
      </c>
      <c r="H48" s="6"/>
      <c r="I48" s="6"/>
    </row>
    <row r="49" spans="1:9" ht="18.600000000000001" thickBot="1" x14ac:dyDescent="0.3">
      <c r="A49" s="8"/>
      <c r="B49" s="4" t="s">
        <v>91</v>
      </c>
      <c r="C49" s="6">
        <v>2</v>
      </c>
      <c r="D49" s="18">
        <f t="shared" si="8"/>
        <v>2</v>
      </c>
      <c r="E49" s="6"/>
      <c r="F49" s="26">
        <f t="shared" si="5"/>
        <v>30</v>
      </c>
      <c r="G49" s="26" t="str">
        <f t="shared" si="6"/>
        <v/>
      </c>
      <c r="H49" s="6"/>
      <c r="I49" s="6"/>
    </row>
    <row r="50" spans="1:9" ht="18.600000000000001" thickBot="1" x14ac:dyDescent="0.3">
      <c r="A50" s="8"/>
      <c r="B50" s="4" t="s">
        <v>83</v>
      </c>
      <c r="C50" s="6">
        <v>2</v>
      </c>
      <c r="D50" s="18">
        <f t="shared" si="8"/>
        <v>2</v>
      </c>
      <c r="E50" s="6"/>
      <c r="F50" s="26" t="str">
        <f t="shared" si="5"/>
        <v/>
      </c>
      <c r="G50" s="26">
        <f t="shared" si="6"/>
        <v>60</v>
      </c>
      <c r="H50" s="6"/>
      <c r="I50" s="6"/>
    </row>
    <row r="51" spans="1:9" ht="36.6" thickBot="1" x14ac:dyDescent="0.3">
      <c r="A51" s="8"/>
      <c r="B51" s="4" t="s">
        <v>88</v>
      </c>
      <c r="C51" s="6">
        <v>2</v>
      </c>
      <c r="D51" s="18">
        <f t="shared" si="8"/>
        <v>2</v>
      </c>
      <c r="E51" s="6"/>
      <c r="F51" s="26" t="str">
        <f t="shared" si="5"/>
        <v/>
      </c>
      <c r="G51" s="26">
        <f t="shared" si="6"/>
        <v>60</v>
      </c>
      <c r="H51" s="6"/>
      <c r="I51" s="6"/>
    </row>
    <row r="52" spans="1:9" ht="36.6" thickBot="1" x14ac:dyDescent="0.3">
      <c r="A52" s="8"/>
      <c r="B52" s="4" t="s">
        <v>90</v>
      </c>
      <c r="C52" s="6">
        <v>2</v>
      </c>
      <c r="D52" s="18">
        <f t="shared" si="8"/>
        <v>2</v>
      </c>
      <c r="E52" s="6"/>
      <c r="F52" s="26" t="str">
        <f t="shared" si="5"/>
        <v/>
      </c>
      <c r="G52" s="26">
        <f t="shared" si="6"/>
        <v>60</v>
      </c>
      <c r="H52" s="6"/>
      <c r="I52" s="6"/>
    </row>
    <row r="53" spans="1:9" ht="36.6" thickBot="1" x14ac:dyDescent="0.3">
      <c r="A53" s="8"/>
      <c r="B53" s="4" t="s">
        <v>93</v>
      </c>
      <c r="C53" s="6">
        <v>2</v>
      </c>
      <c r="D53" s="18">
        <f t="shared" si="8"/>
        <v>2</v>
      </c>
      <c r="E53" s="6"/>
      <c r="F53" s="26" t="str">
        <f t="shared" si="5"/>
        <v/>
      </c>
      <c r="G53" s="26">
        <f t="shared" si="6"/>
        <v>60</v>
      </c>
      <c r="H53" s="6"/>
      <c r="I53" s="6"/>
    </row>
    <row r="54" spans="1:9" ht="18.600000000000001" thickBot="1" x14ac:dyDescent="0.3">
      <c r="A54" s="8"/>
      <c r="B54" s="4" t="s">
        <v>87</v>
      </c>
      <c r="C54" s="6">
        <v>2</v>
      </c>
      <c r="D54" s="18">
        <f t="shared" si="8"/>
        <v>2</v>
      </c>
      <c r="E54" s="6"/>
      <c r="F54" s="26">
        <f t="shared" si="5"/>
        <v>30</v>
      </c>
      <c r="G54" s="26" t="str">
        <f t="shared" si="6"/>
        <v/>
      </c>
      <c r="H54" s="6"/>
      <c r="I54" s="6"/>
    </row>
    <row r="55" spans="1:9" ht="18.600000000000001" thickBot="1" x14ac:dyDescent="0.3">
      <c r="A55" s="8"/>
      <c r="B55" s="4" t="s">
        <v>94</v>
      </c>
      <c r="C55" s="6">
        <v>2</v>
      </c>
      <c r="D55" s="18">
        <f t="shared" si="8"/>
        <v>2</v>
      </c>
      <c r="E55" s="6"/>
      <c r="F55" s="26">
        <f t="shared" si="5"/>
        <v>30</v>
      </c>
      <c r="G55" s="26" t="str">
        <f t="shared" si="6"/>
        <v/>
      </c>
      <c r="H55" s="6"/>
      <c r="I55" s="6"/>
    </row>
    <row r="56" spans="1:9" ht="18.600000000000001" thickBot="1" x14ac:dyDescent="0.3">
      <c r="A56" s="8"/>
      <c r="B56" s="4"/>
      <c r="C56" s="6"/>
      <c r="D56" s="18" t="str">
        <f t="shared" si="8"/>
        <v/>
      </c>
      <c r="E56" s="6"/>
      <c r="F56" s="26" t="str">
        <f t="shared" si="5"/>
        <v/>
      </c>
      <c r="G56" s="26" t="str">
        <f t="shared" si="6"/>
        <v/>
      </c>
      <c r="H56" s="6"/>
      <c r="I56" s="6"/>
    </row>
    <row r="57" spans="1:9" ht="18.600000000000001" thickBot="1" x14ac:dyDescent="0.3">
      <c r="A57" s="8"/>
      <c r="B57" s="4"/>
      <c r="C57" s="6"/>
      <c r="D57" s="18" t="str">
        <f t="shared" si="8"/>
        <v/>
      </c>
      <c r="E57" s="6"/>
      <c r="F57" s="26" t="str">
        <f t="shared" si="5"/>
        <v/>
      </c>
      <c r="G57" s="26" t="str">
        <f t="shared" si="6"/>
        <v/>
      </c>
      <c r="H57" s="6"/>
      <c r="I57" s="6"/>
    </row>
    <row r="58" spans="1:9" ht="18.600000000000001" thickBot="1" x14ac:dyDescent="0.3">
      <c r="A58" s="8"/>
      <c r="B58" s="11" t="s">
        <v>63</v>
      </c>
      <c r="C58" s="14">
        <v>1</v>
      </c>
      <c r="D58" s="18">
        <f t="shared" si="8"/>
        <v>1</v>
      </c>
      <c r="E58" s="6">
        <v>45</v>
      </c>
      <c r="F58" s="6"/>
      <c r="G58" s="6">
        <f>E58</f>
        <v>45</v>
      </c>
      <c r="H58" s="6"/>
      <c r="I58" s="6"/>
    </row>
    <row r="59" spans="1:9" ht="18.600000000000001" thickBot="1" x14ac:dyDescent="0.3">
      <c r="A59" s="8"/>
      <c r="B59" s="12" t="s">
        <v>64</v>
      </c>
      <c r="C59" s="16">
        <v>6</v>
      </c>
      <c r="D59" s="18">
        <f t="shared" si="8"/>
        <v>6</v>
      </c>
      <c r="E59" s="6"/>
      <c r="F59" s="6"/>
      <c r="G59" s="6"/>
      <c r="H59" s="6"/>
      <c r="I59" s="6"/>
    </row>
    <row r="60" spans="1:9" ht="18.600000000000001" thickBot="1" x14ac:dyDescent="0.3">
      <c r="A60" s="8" t="s">
        <v>46</v>
      </c>
      <c r="B60" s="4" t="s">
        <v>37</v>
      </c>
      <c r="C60" s="3">
        <f>D60</f>
        <v>4</v>
      </c>
      <c r="D60" s="3">
        <f>SUM(D61:D64)</f>
        <v>4</v>
      </c>
      <c r="E60" s="3">
        <f>SUM(E61:E64)</f>
        <v>0</v>
      </c>
      <c r="F60" s="3">
        <f>SUM(F61:F64)</f>
        <v>30</v>
      </c>
      <c r="G60" s="3">
        <f>SUM(G61:G64)</f>
        <v>60</v>
      </c>
      <c r="H60" s="3">
        <f>SUM(H61:H64)</f>
        <v>0</v>
      </c>
      <c r="I60" s="3"/>
    </row>
    <row r="61" spans="1:9" ht="36.6" thickBot="1" x14ac:dyDescent="0.3">
      <c r="A61" s="8"/>
      <c r="B61" s="4" t="s">
        <v>95</v>
      </c>
      <c r="C61" s="6">
        <v>2</v>
      </c>
      <c r="D61" s="18">
        <f t="shared" ref="D61:D64" si="9">IF(C61=0,"",VALUE(LEFT(C61,1)))</f>
        <v>2</v>
      </c>
      <c r="E61" s="6"/>
      <c r="F61" s="26" t="str">
        <f t="shared" ref="F61:F64" si="10">IF($B61=0,"",IF(LEFT($B61,2)="TT","",$C61*15))</f>
        <v/>
      </c>
      <c r="G61" s="26">
        <f t="shared" ref="G61:G64" si="11">IF(B61=0,"",IF(LEFT(B61,2)="TT",C61*30,""))</f>
        <v>60</v>
      </c>
      <c r="H61" s="6"/>
      <c r="I61" s="6"/>
    </row>
    <row r="62" spans="1:9" ht="18.600000000000001" thickBot="1" x14ac:dyDescent="0.3">
      <c r="A62" s="8"/>
      <c r="B62" s="4" t="s">
        <v>85</v>
      </c>
      <c r="C62" s="6">
        <v>2</v>
      </c>
      <c r="D62" s="18">
        <f t="shared" si="9"/>
        <v>2</v>
      </c>
      <c r="E62" s="6"/>
      <c r="F62" s="26">
        <f t="shared" si="10"/>
        <v>30</v>
      </c>
      <c r="G62" s="26" t="str">
        <f t="shared" si="11"/>
        <v/>
      </c>
      <c r="H62" s="6"/>
      <c r="I62" s="6"/>
    </row>
    <row r="63" spans="1:9" ht="18.600000000000001" thickBot="1" x14ac:dyDescent="0.3">
      <c r="A63" s="8"/>
      <c r="B63" s="4"/>
      <c r="C63" s="6"/>
      <c r="D63" s="18" t="str">
        <f t="shared" si="9"/>
        <v/>
      </c>
      <c r="E63" s="6"/>
      <c r="F63" s="26" t="str">
        <f t="shared" si="10"/>
        <v/>
      </c>
      <c r="G63" s="26" t="str">
        <f t="shared" si="11"/>
        <v/>
      </c>
      <c r="H63" s="6"/>
      <c r="I63" s="6"/>
    </row>
    <row r="64" spans="1:9" ht="18.600000000000001" thickBot="1" x14ac:dyDescent="0.3">
      <c r="A64" s="8"/>
      <c r="B64" s="4"/>
      <c r="C64" s="6"/>
      <c r="D64" s="18" t="str">
        <f t="shared" si="9"/>
        <v/>
      </c>
      <c r="E64" s="6"/>
      <c r="F64" s="26" t="str">
        <f t="shared" si="10"/>
        <v/>
      </c>
      <c r="G64" s="26" t="str">
        <f t="shared" si="11"/>
        <v/>
      </c>
      <c r="H64" s="6"/>
      <c r="I64" s="6"/>
    </row>
    <row r="65" spans="1:9" ht="18.600000000000001" thickBot="1" x14ac:dyDescent="0.3">
      <c r="A65" s="10"/>
      <c r="B65" s="5" t="s">
        <v>10</v>
      </c>
      <c r="C65" s="3">
        <f>SUM(C8,C26,C36,C46,C60)</f>
        <v>139</v>
      </c>
      <c r="D65" s="3">
        <f>SUM(D8,D26,D36,D46,D60)</f>
        <v>139</v>
      </c>
      <c r="E65" s="3">
        <f>SUM(E8,E26,E36,E46,E60)</f>
        <v>1545</v>
      </c>
      <c r="F65" s="3">
        <f>SUM(F8,F26,F36,F46,F60)</f>
        <v>330</v>
      </c>
      <c r="G65" s="3">
        <f>SUM(G8,G26,G36,G46,G60)</f>
        <v>525</v>
      </c>
      <c r="H65" s="3">
        <f>SUM(H8,H26,H36,H46,H60)</f>
        <v>0</v>
      </c>
      <c r="I65" s="3"/>
    </row>
    <row r="66" spans="1:9" ht="18" x14ac:dyDescent="0.25">
      <c r="A66" s="1"/>
      <c r="B66" t="s">
        <v>34</v>
      </c>
      <c r="C66">
        <v>139</v>
      </c>
    </row>
    <row r="67" spans="1:9" ht="28.2" thickBot="1" x14ac:dyDescent="0.3">
      <c r="B67" s="25" t="s">
        <v>26</v>
      </c>
      <c r="C67" s="3">
        <f>SUM(C36,C46,C60)</f>
        <v>45</v>
      </c>
      <c r="D67" s="3">
        <f>SUM(D36,D46,D60)</f>
        <v>45</v>
      </c>
      <c r="E67" s="3">
        <f>SUM(E36,E46,E60)</f>
        <v>45</v>
      </c>
      <c r="F67" s="3">
        <f>SUM(F36,F46,F60)</f>
        <v>330</v>
      </c>
      <c r="G67" s="3">
        <f>SUM(G36,G46,G60)</f>
        <v>525</v>
      </c>
      <c r="H67" s="3">
        <f>SUM(H36,H46,H60)</f>
        <v>0</v>
      </c>
    </row>
    <row r="68" spans="1:9" ht="14.4" thickBot="1" x14ac:dyDescent="0.3">
      <c r="E68" s="29">
        <f>E67</f>
        <v>45</v>
      </c>
      <c r="F68" s="30">
        <f>E67-G67</f>
        <v>-480</v>
      </c>
      <c r="G68" s="30">
        <f>G67</f>
        <v>525</v>
      </c>
    </row>
    <row r="69" spans="1:9" ht="14.4" thickBot="1" x14ac:dyDescent="0.3">
      <c r="E69" s="31" t="s">
        <v>66</v>
      </c>
      <c r="F69" s="32" t="s">
        <v>67</v>
      </c>
      <c r="G69" s="32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2015-06-13T03:14:28Z</cp:lastPrinted>
  <dcterms:created xsi:type="dcterms:W3CDTF">2015-06-12T14:00:58Z</dcterms:created>
  <dcterms:modified xsi:type="dcterms:W3CDTF">2017-03-28T15:20:08Z</dcterms:modified>
</cp:coreProperties>
</file>